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6" activeTab="8"/>
  </bookViews>
  <sheets>
    <sheet name="Gereden wedstrijden" sheetId="1" r:id="rId1"/>
    <sheet name="B" sheetId="2" r:id="rId2"/>
    <sheet name="L1" sheetId="3" r:id="rId3"/>
    <sheet name="L2" sheetId="4" r:id="rId4"/>
    <sheet name="M1" sheetId="5" r:id="rId5"/>
    <sheet name="M2" sheetId="6" r:id="rId6"/>
    <sheet name="Z1" sheetId="7" r:id="rId7"/>
    <sheet name="Z2" sheetId="8" r:id="rId8"/>
    <sheet name="ZZ-L" sheetId="9" r:id="rId9"/>
  </sheets>
  <calcPr calcId="145621" iterateDelta="1E-4"/>
</workbook>
</file>

<file path=xl/calcChain.xml><?xml version="1.0" encoding="utf-8"?>
<calcChain xmlns="http://schemas.openxmlformats.org/spreadsheetml/2006/main">
  <c r="P11" i="8" l="1"/>
  <c r="N4" i="9" l="1"/>
  <c r="N8" i="9"/>
  <c r="N6" i="9"/>
  <c r="N9" i="9"/>
  <c r="N11" i="9"/>
  <c r="N5" i="9"/>
  <c r="N5" i="8"/>
  <c r="N10" i="8"/>
  <c r="N6" i="8"/>
  <c r="N7" i="8"/>
  <c r="N9" i="8"/>
  <c r="N4" i="8"/>
  <c r="N5" i="7"/>
  <c r="N6" i="7"/>
  <c r="N8" i="7"/>
  <c r="N10" i="7"/>
  <c r="N11" i="7"/>
  <c r="N9" i="7"/>
  <c r="N12" i="7"/>
  <c r="N4" i="7"/>
  <c r="N4" i="6"/>
  <c r="N6" i="6"/>
  <c r="N7" i="6"/>
  <c r="N9" i="6"/>
  <c r="N10" i="6"/>
  <c r="N5" i="6"/>
  <c r="N5" i="5"/>
  <c r="N6" i="5"/>
  <c r="N7" i="5"/>
  <c r="N10" i="5"/>
  <c r="N12" i="5"/>
  <c r="N8" i="5"/>
  <c r="N11" i="5"/>
  <c r="N4" i="5"/>
  <c r="N5" i="4"/>
  <c r="N7" i="4"/>
  <c r="N12" i="4"/>
  <c r="N8" i="4"/>
  <c r="N6" i="4"/>
  <c r="N10" i="4"/>
  <c r="N11" i="4"/>
  <c r="N14" i="4"/>
  <c r="N13" i="4"/>
  <c r="N4" i="4"/>
  <c r="N5" i="3"/>
  <c r="N6" i="3"/>
  <c r="N7" i="3"/>
  <c r="N10" i="3"/>
  <c r="N11" i="3"/>
  <c r="N8" i="3"/>
  <c r="N12" i="3"/>
  <c r="N13" i="3"/>
  <c r="N16" i="3"/>
  <c r="N15" i="3"/>
  <c r="N18" i="3"/>
  <c r="N17" i="3"/>
  <c r="N14" i="3"/>
  <c r="N20" i="3"/>
  <c r="N4" i="3"/>
  <c r="N5" i="2"/>
  <c r="N6" i="2"/>
  <c r="N7" i="2"/>
  <c r="N10" i="2"/>
  <c r="N8" i="2"/>
  <c r="N11" i="2"/>
  <c r="N12" i="2"/>
  <c r="N13" i="2"/>
  <c r="N4" i="2"/>
  <c r="N17" i="2" l="1"/>
  <c r="P17" i="2" s="1"/>
  <c r="O17" i="2"/>
  <c r="O4" i="2" l="1"/>
  <c r="O5" i="2"/>
  <c r="P5" i="2" s="1"/>
  <c r="O6" i="2"/>
  <c r="O7" i="2"/>
  <c r="O10" i="2"/>
  <c r="O8" i="2"/>
  <c r="O11" i="2"/>
  <c r="N15" i="2"/>
  <c r="O15" i="2"/>
  <c r="N16" i="2"/>
  <c r="O16" i="2"/>
  <c r="O12" i="2"/>
  <c r="O13" i="2"/>
  <c r="P13" i="2" s="1"/>
  <c r="N18" i="2"/>
  <c r="O18" i="2"/>
  <c r="N19" i="2"/>
  <c r="O19" i="2"/>
  <c r="N20" i="2"/>
  <c r="P20" i="2" s="1"/>
  <c r="O20" i="2"/>
  <c r="N21" i="2"/>
  <c r="O21" i="2"/>
  <c r="N22" i="2"/>
  <c r="O22" i="2"/>
  <c r="N23" i="2"/>
  <c r="O23" i="2"/>
  <c r="N24" i="2"/>
  <c r="O24" i="2"/>
  <c r="N25" i="2"/>
  <c r="O25" i="2"/>
  <c r="N26" i="2"/>
  <c r="P26" i="2" s="1"/>
  <c r="O26" i="2"/>
  <c r="N27" i="2"/>
  <c r="O27" i="2"/>
  <c r="N28" i="2"/>
  <c r="P28" i="2" s="1"/>
  <c r="O28" i="2"/>
  <c r="N29" i="2"/>
  <c r="O29" i="2"/>
  <c r="N30" i="2"/>
  <c r="P30" i="2" s="1"/>
  <c r="O30" i="2"/>
  <c r="N31" i="2"/>
  <c r="O31" i="2"/>
  <c r="N32" i="2"/>
  <c r="P32" i="2" s="1"/>
  <c r="O32" i="2"/>
  <c r="N33" i="2"/>
  <c r="O33" i="2"/>
  <c r="N35" i="2"/>
  <c r="O35" i="2"/>
  <c r="N36" i="2"/>
  <c r="O36" i="2"/>
  <c r="N37" i="2"/>
  <c r="O37" i="2"/>
  <c r="N38" i="2"/>
  <c r="O38" i="2"/>
  <c r="N39" i="2"/>
  <c r="O39" i="2"/>
  <c r="N40" i="2"/>
  <c r="P40" i="2" s="1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P55" i="2" s="1"/>
  <c r="O55" i="2"/>
  <c r="N56" i="2"/>
  <c r="O56" i="2"/>
  <c r="N57" i="2"/>
  <c r="O57" i="2"/>
  <c r="N58" i="2"/>
  <c r="O58" i="2"/>
  <c r="N59" i="2"/>
  <c r="P59" i="2" s="1"/>
  <c r="O59" i="2"/>
  <c r="N60" i="2"/>
  <c r="O60" i="2"/>
  <c r="O4" i="3"/>
  <c r="P4" i="3" s="1"/>
  <c r="O5" i="3"/>
  <c r="P5" i="3" s="1"/>
  <c r="O6" i="3"/>
  <c r="P6" i="3" s="1"/>
  <c r="O7" i="3"/>
  <c r="P7" i="3" s="1"/>
  <c r="O10" i="3"/>
  <c r="P10" i="3" s="1"/>
  <c r="O11" i="3"/>
  <c r="P11" i="3" s="1"/>
  <c r="O8" i="3"/>
  <c r="P8" i="3" s="1"/>
  <c r="O12" i="3"/>
  <c r="P12" i="3" s="1"/>
  <c r="O13" i="3"/>
  <c r="P13" i="3" s="1"/>
  <c r="O16" i="3"/>
  <c r="P16" i="3" s="1"/>
  <c r="O15" i="3"/>
  <c r="P15" i="3" s="1"/>
  <c r="P18" i="3"/>
  <c r="O18" i="3"/>
  <c r="O17" i="3"/>
  <c r="P17" i="3" s="1"/>
  <c r="O14" i="3"/>
  <c r="P14" i="3" s="1"/>
  <c r="O20" i="3"/>
  <c r="P20" i="3" s="1"/>
  <c r="N21" i="3"/>
  <c r="O21" i="3"/>
  <c r="N22" i="3"/>
  <c r="O22" i="3"/>
  <c r="N23" i="3"/>
  <c r="O23" i="3"/>
  <c r="P23" i="3" s="1"/>
  <c r="N24" i="3"/>
  <c r="O24" i="3"/>
  <c r="P24" i="3" s="1"/>
  <c r="N25" i="3"/>
  <c r="P25" i="3" s="1"/>
  <c r="O25" i="3"/>
  <c r="N26" i="3"/>
  <c r="P26" i="3" s="1"/>
  <c r="O26" i="3"/>
  <c r="N27" i="3"/>
  <c r="O27" i="3"/>
  <c r="N28" i="3"/>
  <c r="O28" i="3"/>
  <c r="P28" i="3"/>
  <c r="N29" i="3"/>
  <c r="O29" i="3"/>
  <c r="N30" i="3"/>
  <c r="O30" i="3"/>
  <c r="N31" i="3"/>
  <c r="O31" i="3"/>
  <c r="P31" i="3" s="1"/>
  <c r="N32" i="3"/>
  <c r="O32" i="3"/>
  <c r="P32" i="3" s="1"/>
  <c r="N33" i="3"/>
  <c r="P33" i="3" s="1"/>
  <c r="O33" i="3"/>
  <c r="N34" i="3"/>
  <c r="P34" i="3" s="1"/>
  <c r="O34" i="3"/>
  <c r="N35" i="3"/>
  <c r="O35" i="3"/>
  <c r="N36" i="3"/>
  <c r="P36" i="3" s="1"/>
  <c r="O36" i="3"/>
  <c r="N37" i="3"/>
  <c r="P37" i="3" s="1"/>
  <c r="O37" i="3"/>
  <c r="N38" i="3"/>
  <c r="P38" i="3" s="1"/>
  <c r="O38" i="3"/>
  <c r="N39" i="3"/>
  <c r="P39" i="3" s="1"/>
  <c r="O39" i="3"/>
  <c r="N40" i="3"/>
  <c r="P40" i="3" s="1"/>
  <c r="O40" i="3"/>
  <c r="N41" i="3"/>
  <c r="P41" i="3" s="1"/>
  <c r="O41" i="3"/>
  <c r="N42" i="3"/>
  <c r="P42" i="3" s="1"/>
  <c r="O42" i="3"/>
  <c r="N43" i="3"/>
  <c r="O43" i="3"/>
  <c r="P43" i="3"/>
  <c r="N44" i="3"/>
  <c r="O44" i="3"/>
  <c r="P44" i="3"/>
  <c r="N45" i="3"/>
  <c r="P45" i="3" s="1"/>
  <c r="O45" i="3"/>
  <c r="N46" i="3"/>
  <c r="P46" i="3" s="1"/>
  <c r="O46" i="3"/>
  <c r="N47" i="3"/>
  <c r="P47" i="3" s="1"/>
  <c r="O47" i="3"/>
  <c r="N48" i="3"/>
  <c r="P48" i="3" s="1"/>
  <c r="O48" i="3"/>
  <c r="N49" i="3"/>
  <c r="P49" i="3" s="1"/>
  <c r="O49" i="3"/>
  <c r="N50" i="3"/>
  <c r="P50" i="3" s="1"/>
  <c r="O50" i="3"/>
  <c r="N51" i="3"/>
  <c r="O51" i="3"/>
  <c r="P51" i="3"/>
  <c r="N52" i="3"/>
  <c r="O52" i="3"/>
  <c r="P52" i="3"/>
  <c r="N53" i="3"/>
  <c r="P53" i="3" s="1"/>
  <c r="O53" i="3"/>
  <c r="N54" i="3"/>
  <c r="P54" i="3" s="1"/>
  <c r="O54" i="3"/>
  <c r="N55" i="3"/>
  <c r="P55" i="3" s="1"/>
  <c r="O55" i="3"/>
  <c r="N56" i="3"/>
  <c r="P56" i="3" s="1"/>
  <c r="O56" i="3"/>
  <c r="N57" i="3"/>
  <c r="P57" i="3" s="1"/>
  <c r="O57" i="3"/>
  <c r="O4" i="4"/>
  <c r="P4" i="4" s="1"/>
  <c r="O5" i="4"/>
  <c r="P5" i="4" s="1"/>
  <c r="O7" i="4"/>
  <c r="P7" i="4" s="1"/>
  <c r="O12" i="4"/>
  <c r="P12" i="4" s="1"/>
  <c r="O8" i="4"/>
  <c r="P8" i="4" s="1"/>
  <c r="O6" i="4"/>
  <c r="P6" i="4" s="1"/>
  <c r="O10" i="4"/>
  <c r="P10" i="4"/>
  <c r="O11" i="4"/>
  <c r="P11" i="4" s="1"/>
  <c r="P14" i="4"/>
  <c r="O14" i="4"/>
  <c r="O13" i="4"/>
  <c r="P13" i="4" s="1"/>
  <c r="N16" i="4"/>
  <c r="P16" i="4" s="1"/>
  <c r="O16" i="4"/>
  <c r="N17" i="4"/>
  <c r="O17" i="4"/>
  <c r="N18" i="4"/>
  <c r="P18" i="4" s="1"/>
  <c r="O18" i="4"/>
  <c r="N19" i="4"/>
  <c r="O19" i="4"/>
  <c r="P19" i="4" s="1"/>
  <c r="N20" i="4"/>
  <c r="P20" i="4" s="1"/>
  <c r="O20" i="4"/>
  <c r="N21" i="4"/>
  <c r="P21" i="4" s="1"/>
  <c r="O21" i="4"/>
  <c r="N22" i="4"/>
  <c r="O22" i="4"/>
  <c r="N23" i="4"/>
  <c r="O23" i="4"/>
  <c r="N24" i="4"/>
  <c r="O24" i="4"/>
  <c r="P24" i="4"/>
  <c r="N25" i="4"/>
  <c r="P25" i="4" s="1"/>
  <c r="O25" i="4"/>
  <c r="N26" i="4"/>
  <c r="O26" i="4"/>
  <c r="N27" i="4"/>
  <c r="O27" i="4"/>
  <c r="N28" i="4"/>
  <c r="O28" i="4"/>
  <c r="P28" i="4"/>
  <c r="N29" i="4"/>
  <c r="O29" i="4"/>
  <c r="N30" i="4"/>
  <c r="O30" i="4"/>
  <c r="N31" i="4"/>
  <c r="O31" i="4"/>
  <c r="P31" i="4" s="1"/>
  <c r="N32" i="4"/>
  <c r="P32" i="4" s="1"/>
  <c r="O32" i="4"/>
  <c r="N33" i="4"/>
  <c r="P33" i="4" s="1"/>
  <c r="O33" i="4"/>
  <c r="N34" i="4"/>
  <c r="P34" i="4" s="1"/>
  <c r="O34" i="4"/>
  <c r="N35" i="4"/>
  <c r="O35" i="4"/>
  <c r="P35" i="4"/>
  <c r="N36" i="4"/>
  <c r="O36" i="4"/>
  <c r="P36" i="4"/>
  <c r="N37" i="4"/>
  <c r="P37" i="4" s="1"/>
  <c r="O37" i="4"/>
  <c r="N38" i="4"/>
  <c r="P38" i="4" s="1"/>
  <c r="O38" i="4"/>
  <c r="N39" i="4"/>
  <c r="P39" i="4" s="1"/>
  <c r="O39" i="4"/>
  <c r="N40" i="4"/>
  <c r="P40" i="4" s="1"/>
  <c r="O40" i="4"/>
  <c r="N41" i="4"/>
  <c r="P41" i="4" s="1"/>
  <c r="O41" i="4"/>
  <c r="N42" i="4"/>
  <c r="P42" i="4" s="1"/>
  <c r="O42" i="4"/>
  <c r="N43" i="4"/>
  <c r="O43" i="4"/>
  <c r="P43" i="4"/>
  <c r="N44" i="4"/>
  <c r="O44" i="4"/>
  <c r="P44" i="4"/>
  <c r="N45" i="4"/>
  <c r="P45" i="4" s="1"/>
  <c r="O45" i="4"/>
  <c r="N46" i="4"/>
  <c r="P46" i="4" s="1"/>
  <c r="O46" i="4"/>
  <c r="N47" i="4"/>
  <c r="P47" i="4" s="1"/>
  <c r="O47" i="4"/>
  <c r="N48" i="4"/>
  <c r="P48" i="4" s="1"/>
  <c r="O48" i="4"/>
  <c r="N49" i="4"/>
  <c r="P49" i="4" s="1"/>
  <c r="O49" i="4"/>
  <c r="N50" i="4"/>
  <c r="P50" i="4" s="1"/>
  <c r="O50" i="4"/>
  <c r="N51" i="4"/>
  <c r="O51" i="4"/>
  <c r="P51" i="4"/>
  <c r="N52" i="4"/>
  <c r="O52" i="4"/>
  <c r="P52" i="4"/>
  <c r="N53" i="4"/>
  <c r="P53" i="4" s="1"/>
  <c r="O53" i="4"/>
  <c r="N54" i="4"/>
  <c r="P54" i="4" s="1"/>
  <c r="O54" i="4"/>
  <c r="N55" i="4"/>
  <c r="P55" i="4" s="1"/>
  <c r="O55" i="4"/>
  <c r="O4" i="5"/>
  <c r="P4" i="5" s="1"/>
  <c r="O5" i="5"/>
  <c r="P5" i="5" s="1"/>
  <c r="O6" i="5"/>
  <c r="P6" i="5" s="1"/>
  <c r="O7" i="5"/>
  <c r="P7" i="5" s="1"/>
  <c r="O10" i="5"/>
  <c r="P10" i="5" s="1"/>
  <c r="O12" i="5"/>
  <c r="P12" i="5" s="1"/>
  <c r="O8" i="5"/>
  <c r="P8" i="5" s="1"/>
  <c r="O11" i="5"/>
  <c r="P11" i="5" s="1"/>
  <c r="N14" i="5"/>
  <c r="O14" i="5"/>
  <c r="P14" i="5"/>
  <c r="N15" i="5"/>
  <c r="P15" i="5" s="1"/>
  <c r="O15" i="5"/>
  <c r="N16" i="5"/>
  <c r="O16" i="5"/>
  <c r="N17" i="5"/>
  <c r="O17" i="5"/>
  <c r="N18" i="5"/>
  <c r="O18" i="5"/>
  <c r="P18" i="5" s="1"/>
  <c r="N19" i="5"/>
  <c r="O19" i="5"/>
  <c r="N20" i="5"/>
  <c r="P20" i="5" s="1"/>
  <c r="O20" i="5"/>
  <c r="N21" i="5"/>
  <c r="O21" i="5"/>
  <c r="P21" i="5" s="1"/>
  <c r="N22" i="5"/>
  <c r="P22" i="5" s="1"/>
  <c r="O22" i="5"/>
  <c r="N23" i="5"/>
  <c r="O23" i="5"/>
  <c r="N24" i="5"/>
  <c r="P24" i="5" s="1"/>
  <c r="O24" i="5"/>
  <c r="N25" i="5"/>
  <c r="O25" i="5"/>
  <c r="P25" i="5" s="1"/>
  <c r="N26" i="5"/>
  <c r="P26" i="5" s="1"/>
  <c r="O26" i="5"/>
  <c r="N27" i="5"/>
  <c r="P27" i="5" s="1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P36" i="5" s="1"/>
  <c r="O36" i="5"/>
  <c r="N37" i="5"/>
  <c r="P37" i="5" s="1"/>
  <c r="O37" i="5"/>
  <c r="N38" i="5"/>
  <c r="O38" i="5"/>
  <c r="P38" i="5"/>
  <c r="N39" i="5"/>
  <c r="P39" i="5" s="1"/>
  <c r="O39" i="5"/>
  <c r="N40" i="5"/>
  <c r="P40" i="5" s="1"/>
  <c r="O40" i="5"/>
  <c r="N41" i="5"/>
  <c r="O41" i="5"/>
  <c r="P41" i="5"/>
  <c r="N42" i="5"/>
  <c r="P42" i="5" s="1"/>
  <c r="O42" i="5"/>
  <c r="N43" i="5"/>
  <c r="P43" i="5" s="1"/>
  <c r="O43" i="5"/>
  <c r="N44" i="5"/>
  <c r="P44" i="5" s="1"/>
  <c r="O44" i="5"/>
  <c r="N45" i="5"/>
  <c r="P45" i="5" s="1"/>
  <c r="O45" i="5"/>
  <c r="N46" i="5"/>
  <c r="O46" i="5"/>
  <c r="P46" i="5"/>
  <c r="N47" i="5"/>
  <c r="P47" i="5" s="1"/>
  <c r="O47" i="5"/>
  <c r="N48" i="5"/>
  <c r="P48" i="5" s="1"/>
  <c r="O48" i="5"/>
  <c r="N49" i="5"/>
  <c r="O49" i="5"/>
  <c r="P49" i="5"/>
  <c r="N50" i="5"/>
  <c r="P50" i="5" s="1"/>
  <c r="O50" i="5"/>
  <c r="N51" i="5"/>
  <c r="P51" i="5" s="1"/>
  <c r="O51" i="5"/>
  <c r="N52" i="5"/>
  <c r="P52" i="5" s="1"/>
  <c r="O52" i="5"/>
  <c r="N53" i="5"/>
  <c r="P53" i="5" s="1"/>
  <c r="O53" i="5"/>
  <c r="N54" i="5"/>
  <c r="O54" i="5"/>
  <c r="P54" i="5"/>
  <c r="N55" i="5"/>
  <c r="P55" i="5" s="1"/>
  <c r="O55" i="5"/>
  <c r="N56" i="5"/>
  <c r="P56" i="5" s="1"/>
  <c r="O56" i="5"/>
  <c r="N57" i="5"/>
  <c r="O57" i="5"/>
  <c r="P57" i="5"/>
  <c r="O5" i="6"/>
  <c r="P5" i="6"/>
  <c r="O4" i="6"/>
  <c r="P4" i="6" s="1"/>
  <c r="O6" i="6"/>
  <c r="P6" i="6" s="1"/>
  <c r="O7" i="6"/>
  <c r="P7" i="6" s="1"/>
  <c r="O9" i="6"/>
  <c r="P9" i="6" s="1"/>
  <c r="O10" i="6"/>
  <c r="P10" i="6" s="1"/>
  <c r="N12" i="6"/>
  <c r="O12" i="6"/>
  <c r="N13" i="6"/>
  <c r="O13" i="6"/>
  <c r="P13" i="6" s="1"/>
  <c r="N14" i="6"/>
  <c r="P14" i="6" s="1"/>
  <c r="O14" i="6"/>
  <c r="N15" i="6"/>
  <c r="P15" i="6" s="1"/>
  <c r="O15" i="6"/>
  <c r="N16" i="6"/>
  <c r="P16" i="6" s="1"/>
  <c r="O16" i="6"/>
  <c r="N17" i="6"/>
  <c r="O17" i="6"/>
  <c r="N18" i="6"/>
  <c r="O18" i="6"/>
  <c r="P18" i="6"/>
  <c r="N19" i="6"/>
  <c r="O19" i="6"/>
  <c r="N20" i="6"/>
  <c r="O20" i="6"/>
  <c r="N21" i="6"/>
  <c r="O21" i="6"/>
  <c r="P21" i="6" s="1"/>
  <c r="N22" i="6"/>
  <c r="O22" i="6"/>
  <c r="P22" i="6" s="1"/>
  <c r="N23" i="6"/>
  <c r="P23" i="6" s="1"/>
  <c r="O23" i="6"/>
  <c r="N24" i="6"/>
  <c r="P24" i="6" s="1"/>
  <c r="O24" i="6"/>
  <c r="N25" i="6"/>
  <c r="P25" i="6" s="1"/>
  <c r="O25" i="6"/>
  <c r="N26" i="6"/>
  <c r="P26" i="6" s="1"/>
  <c r="O26" i="6"/>
  <c r="N27" i="6"/>
  <c r="P27" i="6" s="1"/>
  <c r="O27" i="6"/>
  <c r="N28" i="6"/>
  <c r="P28" i="6" s="1"/>
  <c r="O28" i="6"/>
  <c r="N29" i="6"/>
  <c r="P29" i="6" s="1"/>
  <c r="O29" i="6"/>
  <c r="N30" i="6"/>
  <c r="O30" i="6"/>
  <c r="P30" i="6"/>
  <c r="N31" i="6"/>
  <c r="P31" i="6" s="1"/>
  <c r="O31" i="6"/>
  <c r="N32" i="6"/>
  <c r="P32" i="6" s="1"/>
  <c r="O32" i="6"/>
  <c r="N33" i="6"/>
  <c r="P33" i="6" s="1"/>
  <c r="O33" i="6"/>
  <c r="N34" i="6"/>
  <c r="P34" i="6" s="1"/>
  <c r="O34" i="6"/>
  <c r="N35" i="6"/>
  <c r="P35" i="6" s="1"/>
  <c r="O35" i="6"/>
  <c r="N36" i="6"/>
  <c r="P36" i="6" s="1"/>
  <c r="O36" i="6"/>
  <c r="N37" i="6"/>
  <c r="O37" i="6"/>
  <c r="P37" i="6"/>
  <c r="N38" i="6"/>
  <c r="O38" i="6"/>
  <c r="P38" i="6"/>
  <c r="N39" i="6"/>
  <c r="P39" i="6" s="1"/>
  <c r="O39" i="6"/>
  <c r="N40" i="6"/>
  <c r="P40" i="6" s="1"/>
  <c r="O40" i="6"/>
  <c r="N41" i="6"/>
  <c r="P41" i="6" s="1"/>
  <c r="O41" i="6"/>
  <c r="N42" i="6"/>
  <c r="P42" i="6" s="1"/>
  <c r="O42" i="6"/>
  <c r="N43" i="6"/>
  <c r="P43" i="6" s="1"/>
  <c r="O43" i="6"/>
  <c r="N44" i="6"/>
  <c r="P44" i="6" s="1"/>
  <c r="O44" i="6"/>
  <c r="N45" i="6"/>
  <c r="O45" i="6"/>
  <c r="P45" i="6"/>
  <c r="N46" i="6"/>
  <c r="O46" i="6"/>
  <c r="P46" i="6"/>
  <c r="N47" i="6"/>
  <c r="P47" i="6" s="1"/>
  <c r="O47" i="6"/>
  <c r="N48" i="6"/>
  <c r="P48" i="6" s="1"/>
  <c r="O48" i="6"/>
  <c r="N49" i="6"/>
  <c r="P49" i="6" s="1"/>
  <c r="O49" i="6"/>
  <c r="N50" i="6"/>
  <c r="P50" i="6" s="1"/>
  <c r="O50" i="6"/>
  <c r="N51" i="6"/>
  <c r="P51" i="6" s="1"/>
  <c r="O51" i="6"/>
  <c r="N52" i="6"/>
  <c r="P52" i="6" s="1"/>
  <c r="O52" i="6"/>
  <c r="N53" i="6"/>
  <c r="O53" i="6"/>
  <c r="P53" i="6"/>
  <c r="N54" i="6"/>
  <c r="O54" i="6"/>
  <c r="P54" i="6"/>
  <c r="N55" i="6"/>
  <c r="P55" i="6" s="1"/>
  <c r="O55" i="6"/>
  <c r="N56" i="6"/>
  <c r="P56" i="6" s="1"/>
  <c r="O56" i="6"/>
  <c r="N57" i="6"/>
  <c r="P57" i="6" s="1"/>
  <c r="O57" i="6"/>
  <c r="N58" i="6"/>
  <c r="P58" i="6" s="1"/>
  <c r="O58" i="6"/>
  <c r="P4" i="7"/>
  <c r="O4" i="7"/>
  <c r="O5" i="7"/>
  <c r="P5" i="7" s="1"/>
  <c r="O6" i="7"/>
  <c r="P6" i="7" s="1"/>
  <c r="O8" i="7"/>
  <c r="P8" i="7"/>
  <c r="O10" i="7"/>
  <c r="P10" i="7" s="1"/>
  <c r="P11" i="7"/>
  <c r="O11" i="7"/>
  <c r="O9" i="7"/>
  <c r="P9" i="7" s="1"/>
  <c r="O12" i="7"/>
  <c r="P12" i="7" s="1"/>
  <c r="N14" i="7"/>
  <c r="P14" i="7" s="1"/>
  <c r="O14" i="7"/>
  <c r="N15" i="7"/>
  <c r="P15" i="7" s="1"/>
  <c r="O15" i="7"/>
  <c r="N16" i="7"/>
  <c r="O16" i="7"/>
  <c r="N17" i="7"/>
  <c r="P17" i="7" s="1"/>
  <c r="O17" i="7"/>
  <c r="N18" i="7"/>
  <c r="O18" i="7"/>
  <c r="N19" i="7"/>
  <c r="P19" i="7" s="1"/>
  <c r="O19" i="7"/>
  <c r="N20" i="7"/>
  <c r="O20" i="7"/>
  <c r="P20" i="7" s="1"/>
  <c r="N21" i="7"/>
  <c r="P21" i="7" s="1"/>
  <c r="O21" i="7"/>
  <c r="N22" i="7"/>
  <c r="P22" i="7" s="1"/>
  <c r="O22" i="7"/>
  <c r="N23" i="7"/>
  <c r="P23" i="7" s="1"/>
  <c r="O23" i="7"/>
  <c r="N24" i="7"/>
  <c r="O24" i="7"/>
  <c r="N25" i="7"/>
  <c r="O25" i="7"/>
  <c r="P25" i="7"/>
  <c r="N26" i="7"/>
  <c r="P26" i="7" s="1"/>
  <c r="O26" i="7"/>
  <c r="N27" i="7"/>
  <c r="P27" i="7" s="1"/>
  <c r="O27" i="7"/>
  <c r="N28" i="7"/>
  <c r="P28" i="7" s="1"/>
  <c r="O28" i="7"/>
  <c r="N29" i="7"/>
  <c r="P29" i="7" s="1"/>
  <c r="O29" i="7"/>
  <c r="N30" i="7"/>
  <c r="P30" i="7" s="1"/>
  <c r="O30" i="7"/>
  <c r="N31" i="7"/>
  <c r="P31" i="7" s="1"/>
  <c r="O31" i="7"/>
  <c r="N32" i="7"/>
  <c r="O32" i="7"/>
  <c r="P32" i="7"/>
  <c r="N33" i="7"/>
  <c r="O33" i="7"/>
  <c r="P33" i="7"/>
  <c r="N34" i="7"/>
  <c r="P34" i="7" s="1"/>
  <c r="O34" i="7"/>
  <c r="N35" i="7"/>
  <c r="P35" i="7" s="1"/>
  <c r="O35" i="7"/>
  <c r="N36" i="7"/>
  <c r="P36" i="7" s="1"/>
  <c r="O36" i="7"/>
  <c r="N37" i="7"/>
  <c r="P37" i="7" s="1"/>
  <c r="O37" i="7"/>
  <c r="N38" i="7"/>
  <c r="P38" i="7" s="1"/>
  <c r="O38" i="7"/>
  <c r="N39" i="7"/>
  <c r="P39" i="7" s="1"/>
  <c r="O39" i="7"/>
  <c r="N40" i="7"/>
  <c r="O40" i="7"/>
  <c r="P40" i="7"/>
  <c r="N41" i="7"/>
  <c r="O41" i="7"/>
  <c r="P41" i="7"/>
  <c r="N42" i="7"/>
  <c r="P42" i="7" s="1"/>
  <c r="O42" i="7"/>
  <c r="N43" i="7"/>
  <c r="P43" i="7" s="1"/>
  <c r="O43" i="7"/>
  <c r="N44" i="7"/>
  <c r="P44" i="7" s="1"/>
  <c r="O44" i="7"/>
  <c r="N45" i="7"/>
  <c r="P45" i="7" s="1"/>
  <c r="O45" i="7"/>
  <c r="N46" i="7"/>
  <c r="P46" i="7" s="1"/>
  <c r="O46" i="7"/>
  <c r="N47" i="7"/>
  <c r="P47" i="7" s="1"/>
  <c r="O47" i="7"/>
  <c r="N48" i="7"/>
  <c r="O48" i="7"/>
  <c r="P48" i="7"/>
  <c r="N49" i="7"/>
  <c r="O49" i="7"/>
  <c r="P49" i="7"/>
  <c r="N50" i="7"/>
  <c r="P50" i="7" s="1"/>
  <c r="O50" i="7"/>
  <c r="N51" i="7"/>
  <c r="P51" i="7" s="1"/>
  <c r="O51" i="7"/>
  <c r="N52" i="7"/>
  <c r="P52" i="7" s="1"/>
  <c r="O52" i="7"/>
  <c r="N53" i="7"/>
  <c r="P53" i="7" s="1"/>
  <c r="O53" i="7"/>
  <c r="N54" i="7"/>
  <c r="P54" i="7" s="1"/>
  <c r="O54" i="7"/>
  <c r="N55" i="7"/>
  <c r="P55" i="7" s="1"/>
  <c r="O55" i="7"/>
  <c r="N56" i="7"/>
  <c r="O56" i="7"/>
  <c r="P56" i="7"/>
  <c r="N57" i="7"/>
  <c r="O57" i="7"/>
  <c r="P57" i="7"/>
  <c r="P4" i="8"/>
  <c r="O4" i="8"/>
  <c r="O5" i="8"/>
  <c r="P5" i="8" s="1"/>
  <c r="O10" i="8"/>
  <c r="O6" i="8"/>
  <c r="P6" i="8" s="1"/>
  <c r="O7" i="8"/>
  <c r="P7" i="8" s="1"/>
  <c r="O9" i="8"/>
  <c r="P9" i="8" s="1"/>
  <c r="N12" i="8"/>
  <c r="O12" i="8"/>
  <c r="P12" i="8" s="1"/>
  <c r="N13" i="8"/>
  <c r="P13" i="8" s="1"/>
  <c r="O13" i="8"/>
  <c r="N14" i="8"/>
  <c r="O14" i="8"/>
  <c r="N15" i="8"/>
  <c r="P15" i="8" s="1"/>
  <c r="O15" i="8"/>
  <c r="N16" i="8"/>
  <c r="O16" i="8"/>
  <c r="P16" i="8" s="1"/>
  <c r="N17" i="8"/>
  <c r="P17" i="8" s="1"/>
  <c r="O17" i="8"/>
  <c r="N18" i="8"/>
  <c r="O18" i="8"/>
  <c r="N19" i="8"/>
  <c r="P19" i="8" s="1"/>
  <c r="O19" i="8"/>
  <c r="N20" i="8"/>
  <c r="P20" i="8" s="1"/>
  <c r="O20" i="8"/>
  <c r="N21" i="8"/>
  <c r="O21" i="8"/>
  <c r="P21" i="8"/>
  <c r="N22" i="8"/>
  <c r="P22" i="8" s="1"/>
  <c r="O22" i="8"/>
  <c r="N23" i="8"/>
  <c r="P23" i="8" s="1"/>
  <c r="O23" i="8"/>
  <c r="N24" i="8"/>
  <c r="O24" i="8"/>
  <c r="P24" i="8"/>
  <c r="N25" i="8"/>
  <c r="P25" i="8" s="1"/>
  <c r="O25" i="8"/>
  <c r="N26" i="8"/>
  <c r="P26" i="8" s="1"/>
  <c r="O26" i="8"/>
  <c r="N27" i="8"/>
  <c r="P27" i="8" s="1"/>
  <c r="O27" i="8"/>
  <c r="N28" i="8"/>
  <c r="P28" i="8" s="1"/>
  <c r="O28" i="8"/>
  <c r="N29" i="8"/>
  <c r="O29" i="8"/>
  <c r="P29" i="8"/>
  <c r="N30" i="8"/>
  <c r="P30" i="8" s="1"/>
  <c r="O30" i="8"/>
  <c r="N31" i="8"/>
  <c r="P31" i="8" s="1"/>
  <c r="O31" i="8"/>
  <c r="N32" i="8"/>
  <c r="O32" i="8"/>
  <c r="P32" i="8"/>
  <c r="N33" i="8"/>
  <c r="P33" i="8" s="1"/>
  <c r="O33" i="8"/>
  <c r="N34" i="8"/>
  <c r="P34" i="8" s="1"/>
  <c r="O34" i="8"/>
  <c r="N35" i="8"/>
  <c r="P35" i="8" s="1"/>
  <c r="O35" i="8"/>
  <c r="N36" i="8"/>
  <c r="P36" i="8" s="1"/>
  <c r="O36" i="8"/>
  <c r="N37" i="8"/>
  <c r="O37" i="8"/>
  <c r="P37" i="8"/>
  <c r="N38" i="8"/>
  <c r="P38" i="8" s="1"/>
  <c r="O38" i="8"/>
  <c r="N39" i="8"/>
  <c r="P39" i="8" s="1"/>
  <c r="O39" i="8"/>
  <c r="N40" i="8"/>
  <c r="O40" i="8"/>
  <c r="P40" i="8"/>
  <c r="N41" i="8"/>
  <c r="P41" i="8" s="1"/>
  <c r="O41" i="8"/>
  <c r="N42" i="8"/>
  <c r="P42" i="8" s="1"/>
  <c r="O42" i="8"/>
  <c r="N43" i="8"/>
  <c r="P43" i="8" s="1"/>
  <c r="O43" i="8"/>
  <c r="N44" i="8"/>
  <c r="O44" i="8"/>
  <c r="P44" i="8"/>
  <c r="N45" i="8"/>
  <c r="O45" i="8"/>
  <c r="P45" i="8"/>
  <c r="N46" i="8"/>
  <c r="P46" i="8" s="1"/>
  <c r="O46" i="8"/>
  <c r="N47" i="8"/>
  <c r="P47" i="8" s="1"/>
  <c r="O47" i="8"/>
  <c r="N48" i="8"/>
  <c r="P48" i="8" s="1"/>
  <c r="O48" i="8"/>
  <c r="N49" i="8"/>
  <c r="P49" i="8" s="1"/>
  <c r="O49" i="8"/>
  <c r="N50" i="8"/>
  <c r="P50" i="8" s="1"/>
  <c r="O50" i="8"/>
  <c r="N51" i="8"/>
  <c r="P51" i="8" s="1"/>
  <c r="O51" i="8"/>
  <c r="N52" i="8"/>
  <c r="O52" i="8"/>
  <c r="P52" i="8"/>
  <c r="N53" i="8"/>
  <c r="O53" i="8"/>
  <c r="P53" i="8"/>
  <c r="N54" i="8"/>
  <c r="P54" i="8" s="1"/>
  <c r="O54" i="8"/>
  <c r="N55" i="8"/>
  <c r="P55" i="8" s="1"/>
  <c r="O55" i="8"/>
  <c r="N56" i="8"/>
  <c r="P56" i="8" s="1"/>
  <c r="O56" i="8"/>
  <c r="N57" i="8"/>
  <c r="P57" i="8" s="1"/>
  <c r="O57" i="8"/>
  <c r="N58" i="8"/>
  <c r="P58" i="8" s="1"/>
  <c r="O58" i="8"/>
  <c r="N59" i="8"/>
  <c r="P59" i="8" s="1"/>
  <c r="O59" i="8"/>
  <c r="O5" i="9"/>
  <c r="P5" i="9" s="1"/>
  <c r="P4" i="9"/>
  <c r="O4" i="9"/>
  <c r="O8" i="9"/>
  <c r="O6" i="9"/>
  <c r="P6" i="9"/>
  <c r="O9" i="9"/>
  <c r="P9" i="9" s="1"/>
  <c r="O11" i="9"/>
  <c r="P11" i="9" s="1"/>
  <c r="N12" i="9"/>
  <c r="O12" i="9"/>
  <c r="N13" i="9"/>
  <c r="P13" i="9" s="1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N21" i="9"/>
  <c r="O21" i="9"/>
  <c r="N22" i="9"/>
  <c r="O22" i="9"/>
  <c r="N23" i="9"/>
  <c r="O23" i="9"/>
  <c r="N24" i="9"/>
  <c r="O24" i="9"/>
  <c r="N25" i="9"/>
  <c r="P25" i="9" s="1"/>
  <c r="O25" i="9"/>
  <c r="N26" i="9"/>
  <c r="O26" i="9"/>
  <c r="P26" i="9"/>
  <c r="N27" i="9"/>
  <c r="P27" i="9" s="1"/>
  <c r="O27" i="9"/>
  <c r="N28" i="9"/>
  <c r="P28" i="9" s="1"/>
  <c r="O28" i="9"/>
  <c r="N29" i="9"/>
  <c r="O29" i="9"/>
  <c r="P29" i="9"/>
  <c r="N30" i="9"/>
  <c r="P30" i="9" s="1"/>
  <c r="O30" i="9"/>
  <c r="N31" i="9"/>
  <c r="P31" i="9" s="1"/>
  <c r="O31" i="9"/>
  <c r="N32" i="9"/>
  <c r="P32" i="9" s="1"/>
  <c r="O32" i="9"/>
  <c r="N33" i="9"/>
  <c r="P33" i="9" s="1"/>
  <c r="O33" i="9"/>
  <c r="N34" i="9"/>
  <c r="P34" i="9" s="1"/>
  <c r="O34" i="9"/>
  <c r="N35" i="9"/>
  <c r="P35" i="9" s="1"/>
  <c r="O35" i="9"/>
  <c r="N36" i="9"/>
  <c r="O36" i="9"/>
  <c r="P36" i="9"/>
  <c r="N37" i="9"/>
  <c r="O37" i="9"/>
  <c r="P37" i="9"/>
  <c r="N38" i="9"/>
  <c r="P38" i="9" s="1"/>
  <c r="O38" i="9"/>
  <c r="N39" i="9"/>
  <c r="P39" i="9" s="1"/>
  <c r="O39" i="9"/>
  <c r="N40" i="9"/>
  <c r="P40" i="9" s="1"/>
  <c r="O40" i="9"/>
  <c r="N41" i="9"/>
  <c r="P41" i="9" s="1"/>
  <c r="O41" i="9"/>
  <c r="N42" i="9"/>
  <c r="P42" i="9" s="1"/>
  <c r="O42" i="9"/>
  <c r="N43" i="9"/>
  <c r="P43" i="9" s="1"/>
  <c r="O43" i="9"/>
  <c r="N44" i="9"/>
  <c r="O44" i="9"/>
  <c r="P44" i="9"/>
  <c r="N45" i="9"/>
  <c r="P45" i="9" s="1"/>
  <c r="O45" i="9"/>
  <c r="N46" i="9"/>
  <c r="P46" i="9" s="1"/>
  <c r="O46" i="9"/>
  <c r="N47" i="9"/>
  <c r="P47" i="9" s="1"/>
  <c r="O47" i="9"/>
  <c r="N48" i="9"/>
  <c r="P48" i="9" s="1"/>
  <c r="O48" i="9"/>
  <c r="N49" i="9"/>
  <c r="P49" i="9" s="1"/>
  <c r="O49" i="9"/>
  <c r="N50" i="9"/>
  <c r="P50" i="9" s="1"/>
  <c r="O50" i="9"/>
  <c r="N51" i="9"/>
  <c r="P51" i="9" s="1"/>
  <c r="O51" i="9"/>
  <c r="N52" i="9"/>
  <c r="O52" i="9"/>
  <c r="P52" i="9"/>
  <c r="N53" i="9"/>
  <c r="O53" i="9"/>
  <c r="P53" i="9"/>
  <c r="N54" i="9"/>
  <c r="P54" i="9" s="1"/>
  <c r="O54" i="9"/>
  <c r="N55" i="9"/>
  <c r="P55" i="9" s="1"/>
  <c r="O55" i="9"/>
  <c r="N56" i="9"/>
  <c r="P56" i="9" s="1"/>
  <c r="O56" i="9"/>
  <c r="N57" i="9"/>
  <c r="P57" i="9" s="1"/>
  <c r="O57" i="9"/>
  <c r="N58" i="9"/>
  <c r="P58" i="9" s="1"/>
  <c r="O58" i="9"/>
  <c r="P14" i="9" l="1"/>
  <c r="P18" i="8"/>
  <c r="P14" i="8"/>
  <c r="P18" i="7"/>
  <c r="P16" i="7"/>
  <c r="P24" i="7"/>
  <c r="P19" i="6"/>
  <c r="P17" i="6"/>
  <c r="P12" i="6"/>
  <c r="P20" i="6"/>
  <c r="P23" i="5"/>
  <c r="P16" i="5"/>
  <c r="P19" i="5"/>
  <c r="P17" i="5"/>
  <c r="P29" i="3"/>
  <c r="P27" i="3"/>
  <c r="P22" i="3"/>
  <c r="P35" i="3"/>
  <c r="P30" i="3"/>
  <c r="P21" i="3"/>
  <c r="P26" i="4"/>
  <c r="P17" i="4"/>
  <c r="P29" i="4"/>
  <c r="P27" i="4"/>
  <c r="P22" i="4"/>
  <c r="P23" i="4"/>
  <c r="P30" i="4"/>
  <c r="P8" i="9"/>
  <c r="P12" i="9"/>
  <c r="P10" i="2"/>
  <c r="P37" i="2"/>
  <c r="P41" i="2"/>
  <c r="P36" i="2"/>
  <c r="P29" i="2"/>
  <c r="P25" i="2"/>
  <c r="P6" i="2"/>
  <c r="P56" i="2"/>
  <c r="P54" i="2"/>
  <c r="P50" i="2"/>
  <c r="P46" i="2"/>
  <c r="P42" i="2"/>
  <c r="P24" i="2"/>
  <c r="P19" i="2"/>
  <c r="P15" i="2"/>
  <c r="P7" i="2"/>
  <c r="P60" i="2"/>
  <c r="P53" i="2"/>
  <c r="P51" i="2"/>
  <c r="P49" i="2"/>
  <c r="P47" i="2"/>
  <c r="P45" i="2"/>
  <c r="P43" i="2"/>
  <c r="P23" i="2"/>
  <c r="P16" i="2"/>
  <c r="P11" i="2"/>
  <c r="P57" i="2"/>
  <c r="P48" i="2"/>
  <c r="P44" i="2"/>
  <c r="P38" i="2"/>
  <c r="P35" i="2"/>
  <c r="P27" i="2"/>
  <c r="P21" i="2"/>
  <c r="P18" i="2"/>
  <c r="P8" i="2"/>
  <c r="P58" i="2"/>
  <c r="P33" i="2"/>
  <c r="P52" i="2"/>
  <c r="P39" i="2"/>
  <c r="P31" i="2"/>
  <c r="P22" i="2"/>
  <c r="P12" i="2"/>
  <c r="P4" i="2"/>
</calcChain>
</file>

<file path=xl/sharedStrings.xml><?xml version="1.0" encoding="utf-8"?>
<sst xmlns="http://schemas.openxmlformats.org/spreadsheetml/2006/main" count="1218" uniqueCount="545">
  <si>
    <t>Gereden wedstrijden</t>
  </si>
  <si>
    <t>Den Dungen</t>
  </si>
  <si>
    <t>Oirschot</t>
  </si>
  <si>
    <t>Maren-Kessel</t>
  </si>
  <si>
    <t>Velddriel</t>
  </si>
  <si>
    <t>Rang</t>
  </si>
  <si>
    <t>Comb.nr</t>
  </si>
  <si>
    <t>Ruiter</t>
  </si>
  <si>
    <t>Paard</t>
  </si>
  <si>
    <t>pe_nr</t>
  </si>
  <si>
    <t>Kl.</t>
  </si>
  <si>
    <t>Cat.</t>
  </si>
  <si>
    <t>Ver.plaats.</t>
  </si>
  <si>
    <t>W1</t>
  </si>
  <si>
    <t>W2</t>
  </si>
  <si>
    <t>W3</t>
  </si>
  <si>
    <t>W4</t>
  </si>
  <si>
    <t>W5</t>
  </si>
  <si>
    <t>Hulpkolom1</t>
  </si>
  <si>
    <t>Hulpkolom2</t>
  </si>
  <si>
    <t>Punten</t>
  </si>
  <si>
    <t>803558GB</t>
  </si>
  <si>
    <t>Gianni Van Bekkum (Sel)</t>
  </si>
  <si>
    <t>Grandeur</t>
  </si>
  <si>
    <t>B</t>
  </si>
  <si>
    <t>P</t>
  </si>
  <si>
    <t>Lithoijen</t>
  </si>
  <si>
    <t>795142HC</t>
  </si>
  <si>
    <t>Kirby Castens (Sel)</t>
  </si>
  <si>
    <t>Hailey v/d Trepkes</t>
  </si>
  <si>
    <t>Vught</t>
  </si>
  <si>
    <t>804660LM</t>
  </si>
  <si>
    <t>Peggy von liebenstein - Muskens (Sel)</t>
  </si>
  <si>
    <t>Lucky qween</t>
  </si>
  <si>
    <t>Gemonde</t>
  </si>
  <si>
    <t>778881FS</t>
  </si>
  <si>
    <t>Lotte Schakel (Sel)</t>
  </si>
  <si>
    <t>Fiësta</t>
  </si>
  <si>
    <t>777027CT</t>
  </si>
  <si>
    <t>Anique Timmermans (Sel)</t>
  </si>
  <si>
    <t>Calandro</t>
  </si>
  <si>
    <t>Schyndel</t>
  </si>
  <si>
    <t>776692HC</t>
  </si>
  <si>
    <t>Joan Cornelissen (Sel)</t>
  </si>
  <si>
    <t>Emira</t>
  </si>
  <si>
    <t>786404MS</t>
  </si>
  <si>
    <t>Wilma Van de Burgt - Smulders (Sel)</t>
  </si>
  <si>
    <t>Moor</t>
  </si>
  <si>
    <t>Berlicum</t>
  </si>
  <si>
    <t>744265BS</t>
  </si>
  <si>
    <t>Maritta Van Schijndel (Sel)</t>
  </si>
  <si>
    <t>Beaumonde</t>
  </si>
  <si>
    <t>766164RS</t>
  </si>
  <si>
    <t>Kendra Van de Schoot (Sel)</t>
  </si>
  <si>
    <t>Rio Grande</t>
  </si>
  <si>
    <t>804228FV</t>
  </si>
  <si>
    <t>Rosan Van Vreede (Sel)</t>
  </si>
  <si>
    <t>floriant</t>
  </si>
  <si>
    <t>Sint-Michielsgestel</t>
  </si>
  <si>
    <t>789722NH</t>
  </si>
  <si>
    <t>Angelica Hinzen (Sel)</t>
  </si>
  <si>
    <t>Nike</t>
  </si>
  <si>
    <t>Moergestel</t>
  </si>
  <si>
    <t>800775FK</t>
  </si>
  <si>
    <t>Vivian Koetsier (Sel)</t>
  </si>
  <si>
    <t>Finaloma</t>
  </si>
  <si>
    <t>686701WP</t>
  </si>
  <si>
    <t>Emma Paagman (Sel)</t>
  </si>
  <si>
    <t>Wizzy</t>
  </si>
  <si>
    <t>Oisterwijk</t>
  </si>
  <si>
    <t>757888FM</t>
  </si>
  <si>
    <t>Britt Maasen (Sel)</t>
  </si>
  <si>
    <t>Flash</t>
  </si>
  <si>
    <t>Helvoirt</t>
  </si>
  <si>
    <t>805439EL</t>
  </si>
  <si>
    <t>Ankie Lokker Hanegraaf (Sel)</t>
  </si>
  <si>
    <t>Ewald</t>
  </si>
  <si>
    <t>Maren Kessel</t>
  </si>
  <si>
    <t>805154HV</t>
  </si>
  <si>
    <t>Marré Verstijnen</t>
  </si>
  <si>
    <t>Hamora b</t>
  </si>
  <si>
    <t>804324GB</t>
  </si>
  <si>
    <t>Iris Van den Brand (Sel)</t>
  </si>
  <si>
    <t>Galante</t>
  </si>
  <si>
    <t>789484ES</t>
  </si>
  <si>
    <t>Noortje Steenbergen (Sel)</t>
  </si>
  <si>
    <t>Elvixis</t>
  </si>
  <si>
    <t>Danique Van Gent (Sel)</t>
  </si>
  <si>
    <t>Halinda m</t>
  </si>
  <si>
    <t>698398DG</t>
  </si>
  <si>
    <t>Patricia Goossens (Sel)</t>
  </si>
  <si>
    <t>D'arcy Princess</t>
  </si>
  <si>
    <t>726149ZR</t>
  </si>
  <si>
    <t>Demi Ruijs</t>
  </si>
  <si>
    <t>Zabbel</t>
  </si>
  <si>
    <t>Anne Bekke (Sel)</t>
  </si>
  <si>
    <t>Rosmalen</t>
  </si>
  <si>
    <t>791999LS</t>
  </si>
  <si>
    <t>Henny van Straten</t>
  </si>
  <si>
    <t>Lovely Sister</t>
  </si>
  <si>
    <t>Oost W Middelbeers</t>
  </si>
  <si>
    <t>Emma Corten (Sel)</t>
  </si>
  <si>
    <t>Cassius Clay</t>
  </si>
  <si>
    <t>Velddiel</t>
  </si>
  <si>
    <t>786051FG</t>
  </si>
  <si>
    <t>Manon Van Grinsven (Sel)</t>
  </si>
  <si>
    <t>Fidora</t>
  </si>
  <si>
    <t>669273GW</t>
  </si>
  <si>
    <t>Kristy Van de Westelaken (Sel)</t>
  </si>
  <si>
    <t>Gravantus</t>
  </si>
  <si>
    <t>673550WR</t>
  </si>
  <si>
    <t>Karin La Riviere (Sel)</t>
  </si>
  <si>
    <t>Wickfield</t>
  </si>
  <si>
    <t>781919AW</t>
  </si>
  <si>
    <t>Jennifer Winkens (Sel)</t>
  </si>
  <si>
    <t>andora</t>
  </si>
  <si>
    <t>AFVAARDIGING KRINGFINALE: 10</t>
  </si>
  <si>
    <t>Ammerzoden</t>
  </si>
  <si>
    <t>Liempde</t>
  </si>
  <si>
    <t>802637HS</t>
  </si>
  <si>
    <t>Jolanda Schouten (Sel)</t>
  </si>
  <si>
    <t>Hummer</t>
  </si>
  <si>
    <t>L1</t>
  </si>
  <si>
    <t>803080ED</t>
  </si>
  <si>
    <t>Susan Van Dongen</t>
  </si>
  <si>
    <t>E-mail</t>
  </si>
  <si>
    <t>776313HS</t>
  </si>
  <si>
    <t>Ilona Van de Sande (Sel)</t>
  </si>
  <si>
    <t>Havenna</t>
  </si>
  <si>
    <t>719363GK</t>
  </si>
  <si>
    <t>Linda Van Kollenburg</t>
  </si>
  <si>
    <t>Good Vibes</t>
  </si>
  <si>
    <t>788886GB</t>
  </si>
  <si>
    <t>Jan Van den Bersselaar (Sel)</t>
  </si>
  <si>
    <t>Genova</t>
  </si>
  <si>
    <t>758129FD</t>
  </si>
  <si>
    <t>Jessie Van Dijk</t>
  </si>
  <si>
    <t>Furore</t>
  </si>
  <si>
    <t>756377HR</t>
  </si>
  <si>
    <t>Anita Roozen</t>
  </si>
  <si>
    <t>Hidalgo the future</t>
  </si>
  <si>
    <t>776603GS</t>
  </si>
  <si>
    <t>Joyce Van de Sande (Sel)</t>
  </si>
  <si>
    <t>Guiliëtte</t>
  </si>
  <si>
    <t>Heukelom</t>
  </si>
  <si>
    <t>767932DL</t>
  </si>
  <si>
    <t>Rene Van der Loo</t>
  </si>
  <si>
    <t>Big Spender</t>
  </si>
  <si>
    <t>727806EV</t>
  </si>
  <si>
    <t>Monique De Vaan - Van Schijndel</t>
  </si>
  <si>
    <t>Educo</t>
  </si>
  <si>
    <t>Schijndel</t>
  </si>
  <si>
    <t>804958HD</t>
  </si>
  <si>
    <t>Elrieke Dielissen (Sel)</t>
  </si>
  <si>
    <t>Hidamorka d</t>
  </si>
  <si>
    <t>776685FM</t>
  </si>
  <si>
    <t>Danique Mathijssen (Sel)</t>
  </si>
  <si>
    <t>Farona-Fiera</t>
  </si>
  <si>
    <t>714064FT</t>
  </si>
  <si>
    <t>Annemarie Timmermans – Teurlinx</t>
  </si>
  <si>
    <t>famora</t>
  </si>
  <si>
    <t>778675DV</t>
  </si>
  <si>
    <t>Tara Verbeeten (Sel)</t>
  </si>
  <si>
    <t>Diva</t>
  </si>
  <si>
    <t>Boxtel</t>
  </si>
  <si>
    <t>795991GZ</t>
  </si>
  <si>
    <t>Rianne Van Heerebeek - Van Zelst</t>
  </si>
  <si>
    <t>Gentle</t>
  </si>
  <si>
    <t>726677EM</t>
  </si>
  <si>
    <t>Marco Muskens (Sel)</t>
  </si>
  <si>
    <t>Eclar</t>
  </si>
  <si>
    <t>Drunen</t>
  </si>
  <si>
    <t>803081GD</t>
  </si>
  <si>
    <t>Game boy</t>
  </si>
  <si>
    <t>723410BD</t>
  </si>
  <si>
    <t>Sabine van Dal (Sel)</t>
  </si>
  <si>
    <t>Bellevottie</t>
  </si>
  <si>
    <t>Haghorst</t>
  </si>
  <si>
    <t>804946FV</t>
  </si>
  <si>
    <t>Dagmar De Vries (Sel)</t>
  </si>
  <si>
    <t>Fidelio</t>
  </si>
  <si>
    <t>734006GK</t>
  </si>
  <si>
    <t>Paula Van Kollenburg</t>
  </si>
  <si>
    <t>Griftenstein's gramineae</t>
  </si>
  <si>
    <t>718973ER</t>
  </si>
  <si>
    <t>Geke Roebers (Sel)</t>
  </si>
  <si>
    <t>Eclips Lina</t>
  </si>
  <si>
    <t>779837AB</t>
  </si>
  <si>
    <t>Marleen Bijnen (Sel)</t>
  </si>
  <si>
    <t>Arshavin sw</t>
  </si>
  <si>
    <t>L2 gestart</t>
  </si>
  <si>
    <t>738291EZ</t>
  </si>
  <si>
    <t>Guusje Van de Zande (Sel)</t>
  </si>
  <si>
    <t>Edison</t>
  </si>
  <si>
    <t>787651TM</t>
  </si>
  <si>
    <t>Manon Manteleers</t>
  </si>
  <si>
    <t>Target Z</t>
  </si>
  <si>
    <t>646262MO</t>
  </si>
  <si>
    <t>Doris Van den Oetelaar</t>
  </si>
  <si>
    <t>Cizarma</t>
  </si>
  <si>
    <t>804494HS</t>
  </si>
  <si>
    <t>Linda Steenks</t>
  </si>
  <si>
    <t>Heyros br</t>
  </si>
  <si>
    <t>786891GH</t>
  </si>
  <si>
    <t>Lenneke Van den Heuvel (Sel)</t>
  </si>
  <si>
    <t>Gradje</t>
  </si>
  <si>
    <t>705605PG</t>
  </si>
  <si>
    <t>Steffie Van Gestel (Sel)</t>
  </si>
  <si>
    <t>Pourqoi</t>
  </si>
  <si>
    <t>718861ED</t>
  </si>
  <si>
    <t>Monique Van der Doelen (Sel)</t>
  </si>
  <si>
    <t>El Gigi</t>
  </si>
  <si>
    <t>662619LJ</t>
  </si>
  <si>
    <t>Ina De Jong (Sel)</t>
  </si>
  <si>
    <t>Lolkje</t>
  </si>
  <si>
    <t>Vinkel</t>
  </si>
  <si>
    <t>AFVAARDIGING KRINGFINALE: 12</t>
  </si>
  <si>
    <t>781572HK</t>
  </si>
  <si>
    <t>Meike Kroot</t>
  </si>
  <si>
    <t>Heante MKD</t>
  </si>
  <si>
    <t>L2</t>
  </si>
  <si>
    <t>Diessen</t>
  </si>
  <si>
    <t>804485EE</t>
  </si>
  <si>
    <t>Rachel Van Eeuwijk (Sel)</t>
  </si>
  <si>
    <t>Elixer</t>
  </si>
  <si>
    <t>721934FS</t>
  </si>
  <si>
    <t>Anja Van de Schoot (Sel)</t>
  </si>
  <si>
    <t>Fillippo</t>
  </si>
  <si>
    <t>775903HB</t>
  </si>
  <si>
    <t>Saskia Banken (Sel)</t>
  </si>
  <si>
    <t>Happiness</t>
  </si>
  <si>
    <t>785434GC</t>
  </si>
  <si>
    <t>George Alfonso</t>
  </si>
  <si>
    <t>775276JO</t>
  </si>
  <si>
    <t>Marielle Oomen (Sel)</t>
  </si>
  <si>
    <t>Jillz</t>
  </si>
  <si>
    <t>779473HG</t>
  </si>
  <si>
    <t>Lotte Van Gerwen - Damen (Sel)</t>
  </si>
  <si>
    <t>Hope svg</t>
  </si>
  <si>
    <t>775053HV</t>
  </si>
  <si>
    <t>Cristel Vugts - Verhagen</t>
  </si>
  <si>
    <t>Hero</t>
  </si>
  <si>
    <t>778903GA</t>
  </si>
  <si>
    <t>Kyra Van den Akker (Sel)</t>
  </si>
  <si>
    <t>Gyselle</t>
  </si>
  <si>
    <t>731040FS</t>
  </si>
  <si>
    <t>Koen Silvertant (Sel)</t>
  </si>
  <si>
    <t>Frizz</t>
  </si>
  <si>
    <t>805810GH</t>
  </si>
  <si>
    <t>Anne Hoogenboom</t>
  </si>
  <si>
    <t>Game Boy HS</t>
  </si>
  <si>
    <t>784235HB</t>
  </si>
  <si>
    <t>Lisa Bekkers</t>
  </si>
  <si>
    <t>Hyperion</t>
  </si>
  <si>
    <t>765761GB</t>
  </si>
  <si>
    <t>Marieke Brock (Sel)</t>
  </si>
  <si>
    <t>Ghost</t>
  </si>
  <si>
    <t>Haaren</t>
  </si>
  <si>
    <t>793774DH</t>
  </si>
  <si>
    <t>Evelien Van Helden</t>
  </si>
  <si>
    <t>D'amour</t>
  </si>
  <si>
    <t>Maasdriel</t>
  </si>
  <si>
    <t>776718HS</t>
  </si>
  <si>
    <t>Monique Van de Sande - De Beer (Sel)</t>
  </si>
  <si>
    <t>Hercules</t>
  </si>
  <si>
    <t>711523FB</t>
  </si>
  <si>
    <t>Annelie Van Bussel - Schuurmans (Sel)</t>
  </si>
  <si>
    <t>Fanny</t>
  </si>
  <si>
    <t>756455GS</t>
  </si>
  <si>
    <t>Jos Stoop</t>
  </si>
  <si>
    <t>Grete</t>
  </si>
  <si>
    <t>694873BD</t>
  </si>
  <si>
    <t>Iris Dikkeboom</t>
  </si>
  <si>
    <t>Bon Bon</t>
  </si>
  <si>
    <t>756371FG</t>
  </si>
  <si>
    <t>Lisanne De Groot</t>
  </si>
  <si>
    <t>Floris</t>
  </si>
  <si>
    <t>648966DK</t>
  </si>
  <si>
    <t>Sita Van Kastel (Sel)</t>
  </si>
  <si>
    <t>Dudinia</t>
  </si>
  <si>
    <t>696451FR</t>
  </si>
  <si>
    <t>Judith Van Rijsewijk</t>
  </si>
  <si>
    <t>Farao</t>
  </si>
  <si>
    <t>808083GH</t>
  </si>
  <si>
    <t>Jill Huijbregts</t>
  </si>
  <si>
    <t>Gravity by Jill</t>
  </si>
  <si>
    <t>677094DL</t>
  </si>
  <si>
    <t>Femke Van Loon (Sel)</t>
  </si>
  <si>
    <t>Dolce Vita</t>
  </si>
  <si>
    <t>559222AS</t>
  </si>
  <si>
    <t>Els Stevens (Sel)</t>
  </si>
  <si>
    <t>Avanty</t>
  </si>
  <si>
    <t>Oostelbeers (gem. Oirschot)</t>
  </si>
  <si>
    <t>748116FH</t>
  </si>
  <si>
    <t>Linda Hems (Sel)</t>
  </si>
  <si>
    <t>Fleur de Lis</t>
  </si>
  <si>
    <t>802145HD</t>
  </si>
  <si>
    <t>Heintje ld</t>
  </si>
  <si>
    <t xml:space="preserve"> </t>
  </si>
  <si>
    <t>802909LR</t>
  </si>
  <si>
    <t>Rowie Rooth (Sel)</t>
  </si>
  <si>
    <t>Laurens</t>
  </si>
  <si>
    <t>M1</t>
  </si>
  <si>
    <t>739961GN</t>
  </si>
  <si>
    <t>Elke Niemeijer</t>
  </si>
  <si>
    <t>Gerona b.p.</t>
  </si>
  <si>
    <t>753839FG</t>
  </si>
  <si>
    <t>Ferre LD</t>
  </si>
  <si>
    <t>801553ZH</t>
  </si>
  <si>
    <t>Danique Van der Heijden</t>
  </si>
  <si>
    <t>Zakira Svk</t>
  </si>
  <si>
    <t>734055DE</t>
  </si>
  <si>
    <t>Janneke Van Erp</t>
  </si>
  <si>
    <t>Dancing in Black</t>
  </si>
  <si>
    <t>Nuland</t>
  </si>
  <si>
    <t>700885CK</t>
  </si>
  <si>
    <t>Elze Kivits - Kivits (Sel)</t>
  </si>
  <si>
    <t>Checkmate</t>
  </si>
  <si>
    <t>795238CH</t>
  </si>
  <si>
    <t>Sandra Van den Heuvel (Sel)</t>
  </si>
  <si>
    <t>Cassanova</t>
  </si>
  <si>
    <t>721521GV</t>
  </si>
  <si>
    <t>Rick Van Valkenburg</t>
  </si>
  <si>
    <t>Ghostrider US</t>
  </si>
  <si>
    <t>699988FD</t>
  </si>
  <si>
    <t>Elrieke Dielissen</t>
  </si>
  <si>
    <t>Florence D</t>
  </si>
  <si>
    <t>722685ES</t>
  </si>
  <si>
    <t>Monique Van de Sande - De Beer</t>
  </si>
  <si>
    <t>Edena</t>
  </si>
  <si>
    <t>703588ER</t>
  </si>
  <si>
    <t>Marleen Roefs</t>
  </si>
  <si>
    <t>Elan Camelot</t>
  </si>
  <si>
    <t>715321ZS</t>
  </si>
  <si>
    <t>Maud Schaapsmeerders (Sel)</t>
  </si>
  <si>
    <t>Zodeste</t>
  </si>
  <si>
    <t>698530FL</t>
  </si>
  <si>
    <t>Esry Lavrijssen (Sel)</t>
  </si>
  <si>
    <t>Festo</t>
  </si>
  <si>
    <t>662588DM</t>
  </si>
  <si>
    <t>Brigit Van Moergestel</t>
  </si>
  <si>
    <t>Driezelma</t>
  </si>
  <si>
    <t>667191ES</t>
  </si>
  <si>
    <t>Inge Schellekens (Sel)</t>
  </si>
  <si>
    <t>626353AW</t>
  </si>
  <si>
    <t>Annelene Wesel</t>
  </si>
  <si>
    <t>Amalia Peternella</t>
  </si>
  <si>
    <t>749257EG</t>
  </si>
  <si>
    <t>Mieke Van Grinsven - Van Erp (Sel)</t>
  </si>
  <si>
    <t>E.Bertje W.H.</t>
  </si>
  <si>
    <t>Geffen</t>
  </si>
  <si>
    <t>709742AH</t>
  </si>
  <si>
    <t>Heike Holthuis (Sel)</t>
  </si>
  <si>
    <t>Arnando</t>
  </si>
  <si>
    <t>794699GW</t>
  </si>
  <si>
    <t>Manouk de Wit</t>
  </si>
  <si>
    <t>582590VK</t>
  </si>
  <si>
    <t>Hilda Van Koolwijk (Sel)</t>
  </si>
  <si>
    <t>Varian</t>
  </si>
  <si>
    <t>649692DW</t>
  </si>
  <si>
    <t>Ineke Weers - Pothoff</t>
  </si>
  <si>
    <t>Don Remo M</t>
  </si>
  <si>
    <t>734462CB</t>
  </si>
  <si>
    <t>Irene Bulsink</t>
  </si>
  <si>
    <t>Cilencio</t>
  </si>
  <si>
    <t>AFVAARDIGING KRINGFINALE: 8</t>
  </si>
  <si>
    <t>743667GK</t>
  </si>
  <si>
    <t>Jolien Van Kollenburg (Sel)</t>
  </si>
  <si>
    <t>Gadette g</t>
  </si>
  <si>
    <t>M2</t>
  </si>
  <si>
    <t>737409GL</t>
  </si>
  <si>
    <t>Wendy Van de Logt - Van Boxtel</t>
  </si>
  <si>
    <t>Giacomo B</t>
  </si>
  <si>
    <t>761174FD</t>
  </si>
  <si>
    <t>Fartien</t>
  </si>
  <si>
    <t>654261EG</t>
  </si>
  <si>
    <t>Anouk Gerrits (Sel)</t>
  </si>
  <si>
    <t>El Martino</t>
  </si>
  <si>
    <t>700132ET</t>
  </si>
  <si>
    <t>Berdi Tielemans (Sel)</t>
  </si>
  <si>
    <t>Eomara</t>
  </si>
  <si>
    <t>584322BL</t>
  </si>
  <si>
    <t>Tessa Leijtens (Sel)</t>
  </si>
  <si>
    <t>Buddy Van De Burgthoeve</t>
  </si>
  <si>
    <t>Oijen</t>
  </si>
  <si>
    <t>786041FZ</t>
  </si>
  <si>
    <t>Monique Van den Heuvel - Van Zutphen (Sel)</t>
  </si>
  <si>
    <t>Famous</t>
  </si>
  <si>
    <t>740591GS</t>
  </si>
  <si>
    <t>Charlotte Van der Steen (Sel)</t>
  </si>
  <si>
    <t>Gia nina</t>
  </si>
  <si>
    <t>710564DV</t>
  </si>
  <si>
    <t>Aniek Versantvoort (Sel)</t>
  </si>
  <si>
    <t>Dakota Utopia</t>
  </si>
  <si>
    <t>568781ZR</t>
  </si>
  <si>
    <t>Robin De Bresser</t>
  </si>
  <si>
    <t>Zizine K</t>
  </si>
  <si>
    <t>672328EG</t>
  </si>
  <si>
    <t>Maroesja Goossens (Sel)</t>
  </si>
  <si>
    <t>Edelweisch Vv</t>
  </si>
  <si>
    <t>591668BK</t>
  </si>
  <si>
    <t>Paula Van Kollenburg (Sel)</t>
  </si>
  <si>
    <t>Bobo</t>
  </si>
  <si>
    <t>585872UP</t>
  </si>
  <si>
    <t>Renee Van Pommeren (Sel)</t>
  </si>
  <si>
    <t>Ulke Dille Van 't Koetshues</t>
  </si>
  <si>
    <t>643284SA</t>
  </si>
  <si>
    <t>Sabine Van Amerongen</t>
  </si>
  <si>
    <t>Samoerai</t>
  </si>
  <si>
    <t>658553EV</t>
  </si>
  <si>
    <t>Amanda Veenema</t>
  </si>
  <si>
    <t>Exclusive Equine Esmee</t>
  </si>
  <si>
    <t>637151DB</t>
  </si>
  <si>
    <t>Esmee Bosch</t>
  </si>
  <si>
    <t>Dutille B</t>
  </si>
  <si>
    <t>734154MC</t>
  </si>
  <si>
    <t>Monique Clement (Sel)</t>
  </si>
  <si>
    <t>Blitser</t>
  </si>
  <si>
    <t>AFVAARDIGING KRINGFINALE: 6</t>
  </si>
  <si>
    <t>730633FE</t>
  </si>
  <si>
    <t>Yardena Van Es (Sel)</t>
  </si>
  <si>
    <t>Flash Dream</t>
  </si>
  <si>
    <t>Z1</t>
  </si>
  <si>
    <t>760663DH</t>
  </si>
  <si>
    <t>Guusje Van Heeswijk (Sel)</t>
  </si>
  <si>
    <t>Desperado</t>
  </si>
  <si>
    <t>744313DE</t>
  </si>
  <si>
    <t>Hendrik Van Esch (Sel)</t>
  </si>
  <si>
    <t>Doemaar</t>
  </si>
  <si>
    <t>719088FB</t>
  </si>
  <si>
    <t>Audrey Broekmeulen (Sel)</t>
  </si>
  <si>
    <t>Fiesta</t>
  </si>
  <si>
    <t>536333ZH</t>
  </si>
  <si>
    <t>Zazoe</t>
  </si>
  <si>
    <t>735057DH</t>
  </si>
  <si>
    <t>Ankie Van der Heijden (Sel)</t>
  </si>
  <si>
    <t>Darina</t>
  </si>
  <si>
    <t>722851ER</t>
  </si>
  <si>
    <t>Eros</t>
  </si>
  <si>
    <t>702805EB</t>
  </si>
  <si>
    <t>Laura Van Bijsterveldt (Sel)</t>
  </si>
  <si>
    <t>Elton</t>
  </si>
  <si>
    <t>676291ED</t>
  </si>
  <si>
    <t>Ezra</t>
  </si>
  <si>
    <t>657584CM</t>
  </si>
  <si>
    <t>Diana Meys (Sel)</t>
  </si>
  <si>
    <t>Caraat</t>
  </si>
  <si>
    <t>Haarsteeg</t>
  </si>
  <si>
    <t>640008GN</t>
  </si>
  <si>
    <t>Danielle Van Nispen (Sel)</t>
  </si>
  <si>
    <t>Grandeur's Dewrie</t>
  </si>
  <si>
    <t>585503CS</t>
  </si>
  <si>
    <t>Quinty Stupers (Sel)</t>
  </si>
  <si>
    <t>Coltrane</t>
  </si>
  <si>
    <t>784646CD</t>
  </si>
  <si>
    <t>Susan Van Dongen (Sel)</t>
  </si>
  <si>
    <t>Champ V</t>
  </si>
  <si>
    <t>666388ES</t>
  </si>
  <si>
    <t>Marita Smits (Sel)</t>
  </si>
  <si>
    <t>Enjoy</t>
  </si>
  <si>
    <t>767494PH</t>
  </si>
  <si>
    <t>Lotte Van den Heuvel (Sel)</t>
  </si>
  <si>
    <t>Pipijn</t>
  </si>
  <si>
    <t>599820BT</t>
  </si>
  <si>
    <t>Gerry Timmermans - Smits (Sel)</t>
  </si>
  <si>
    <t>Bolero V</t>
  </si>
  <si>
    <t>470011WS</t>
  </si>
  <si>
    <t>Jan Van de Sande</t>
  </si>
  <si>
    <t>Woopy</t>
  </si>
  <si>
    <t>650658EV</t>
  </si>
  <si>
    <t>Ilse Van de Veerdonk (Sel)</t>
  </si>
  <si>
    <t>Suzan Horst (Sel)</t>
  </si>
  <si>
    <t>Elanko</t>
  </si>
  <si>
    <t>Sofia Van Logten (Sel)</t>
  </si>
  <si>
    <t>Zazet</t>
  </si>
  <si>
    <t>801081AB</t>
  </si>
  <si>
    <t>Anukiya's Daranka</t>
  </si>
  <si>
    <t>721319FK</t>
  </si>
  <si>
    <t>Neelke Van Kollenburg (Sel)</t>
  </si>
  <si>
    <t>Feline</t>
  </si>
  <si>
    <t>Z2</t>
  </si>
  <si>
    <t>798315EH</t>
  </si>
  <si>
    <t>Jonna Schelstraete - Van den Ham (Sel)</t>
  </si>
  <si>
    <t>Easy Top</t>
  </si>
  <si>
    <t>803574FE</t>
  </si>
  <si>
    <t>Petra Van Esch (Sel)</t>
  </si>
  <si>
    <t>742845FE</t>
  </si>
  <si>
    <t>Fifty Fifty</t>
  </si>
  <si>
    <t>765016FW</t>
  </si>
  <si>
    <t>Wenda Welten (Sel)</t>
  </si>
  <si>
    <t>Firefly</t>
  </si>
  <si>
    <t>758149CS</t>
  </si>
  <si>
    <t>Ismay Van der Steen (Sel)</t>
  </si>
  <si>
    <t>Calido B</t>
  </si>
  <si>
    <t>540807BG</t>
  </si>
  <si>
    <t>Noemie Govaarts (Sel)</t>
  </si>
  <si>
    <t>Bravour</t>
  </si>
  <si>
    <t>627589CH</t>
  </si>
  <si>
    <t>José Van Haaren (Sel)</t>
  </si>
  <si>
    <t>Chideon Vcg</t>
  </si>
  <si>
    <t>360344TB</t>
  </si>
  <si>
    <t>Lieke Wijnen-van de Berg</t>
  </si>
  <si>
    <t>Tarina</t>
  </si>
  <si>
    <t>599078ZK</t>
  </si>
  <si>
    <t>Zwano</t>
  </si>
  <si>
    <t>Danielle Van Gaal (Sel)</t>
  </si>
  <si>
    <t>Brulandro</t>
  </si>
  <si>
    <t>Lonneke Van Erp (Sel)</t>
  </si>
  <si>
    <t>Vivaldi</t>
  </si>
  <si>
    <t>554133WH</t>
  </si>
  <si>
    <t>Anne Hoogenboom (Sel)</t>
  </si>
  <si>
    <t>Wigandi HS</t>
  </si>
  <si>
    <t>716805CB</t>
  </si>
  <si>
    <t>Jurgen Van Baal (Sel)</t>
  </si>
  <si>
    <t>Cornflake</t>
  </si>
  <si>
    <t>ZZL</t>
  </si>
  <si>
    <t>710128EE</t>
  </si>
  <si>
    <t>Electro</t>
  </si>
  <si>
    <t>402089VT</t>
  </si>
  <si>
    <t>Jasmijn Timmermans (Sel)</t>
  </si>
  <si>
    <t>Vaduz Jt</t>
  </si>
  <si>
    <t>701205EV</t>
  </si>
  <si>
    <t>Michelle Vacquier (Sel)</t>
  </si>
  <si>
    <t>398043VS</t>
  </si>
  <si>
    <t>Maartje Van de Ven - Swinkels</t>
  </si>
  <si>
    <t>Vivere</t>
  </si>
  <si>
    <t>609752DE</t>
  </si>
  <si>
    <t>Fiona Van Es (Sel)</t>
  </si>
  <si>
    <t>Donna</t>
  </si>
  <si>
    <t>565822ZM</t>
  </si>
  <si>
    <t>Daphne Meulenbroek (Sel)</t>
  </si>
  <si>
    <t>Zazia</t>
  </si>
  <si>
    <t>758201DS</t>
  </si>
  <si>
    <t>Don't Worry</t>
  </si>
  <si>
    <t>769680WV</t>
  </si>
  <si>
    <t>Walodja R</t>
  </si>
  <si>
    <t>Afgemeld</t>
  </si>
  <si>
    <r>
      <t xml:space="preserve">AFVAARDIGING REGIO KAMPIOENSCHAPPEN: </t>
    </r>
    <r>
      <rPr>
        <b/>
        <sz val="11"/>
        <rFont val="Calibri"/>
        <family val="2"/>
      </rPr>
      <t>5</t>
    </r>
  </si>
  <si>
    <r>
      <t>AFVAARDIGING REGIO KAMPIOENSCHAPPEN:</t>
    </r>
    <r>
      <rPr>
        <b/>
        <sz val="11"/>
        <rFont val="Calibri"/>
        <family val="2"/>
      </rPr>
      <t xml:space="preserve"> 5</t>
    </r>
  </si>
  <si>
    <r>
      <t xml:space="preserve">AFVAARDIGING REGIO KAMPIOENSCHAPPEN: </t>
    </r>
    <r>
      <rPr>
        <b/>
        <sz val="11"/>
        <rFont val="Calibri"/>
        <family val="2"/>
      </rPr>
      <t>4</t>
    </r>
  </si>
  <si>
    <r>
      <t xml:space="preserve">AFVAARDIGING REGIO KAMPIOENSCHAPPEN: </t>
    </r>
    <r>
      <rPr>
        <b/>
        <sz val="11"/>
        <rFont val="Calibri"/>
        <family val="2"/>
      </rPr>
      <t>3</t>
    </r>
  </si>
  <si>
    <r>
      <t>AFVAARDIGING REGIO KAMPIOENSCHAPPEN:</t>
    </r>
    <r>
      <rPr>
        <b/>
        <sz val="11"/>
        <rFont val="Calibri"/>
        <family val="2"/>
      </rPr>
      <t xml:space="preserve"> 4</t>
    </r>
  </si>
  <si>
    <r>
      <t>AFVAARDIGING REGIO KAMPIOENSCHAPPEN:</t>
    </r>
    <r>
      <rPr>
        <b/>
        <sz val="11"/>
        <rFont val="Calibri"/>
        <family val="2"/>
      </rPr>
      <t xml:space="preserve"> 3</t>
    </r>
  </si>
  <si>
    <t>Kringkampioen</t>
  </si>
  <si>
    <t>Afgevaardigd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</si>
</sst>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0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22"/>
      <color indexed="8"/>
      <name val="Calibri"/>
      <family val="2"/>
      <charset val="1"/>
    </font>
    <font>
      <sz val="11"/>
      <color indexed="30"/>
      <name val="Calibri"/>
      <family val="2"/>
      <charset val="1"/>
    </font>
    <font>
      <sz val="11"/>
      <name val="Calibri"/>
      <family val="2"/>
      <charset val="1"/>
    </font>
    <font>
      <sz val="10"/>
      <color indexed="3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  <charset val="1"/>
    </font>
    <font>
      <b/>
      <sz val="11"/>
      <name val="Calibri"/>
      <family val="2"/>
    </font>
    <font>
      <b/>
      <sz val="10"/>
      <name val="Arial"/>
      <family val="2"/>
      <charset val="1"/>
    </font>
    <font>
      <sz val="10"/>
      <color indexed="10"/>
      <name val="Arial"/>
      <family val="2"/>
      <charset val="1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8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7030A0"/>
      <name val="Calibri"/>
      <family val="2"/>
      <charset val="1"/>
    </font>
    <font>
      <sz val="10"/>
      <color rgb="FF7030A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0"/>
        <bgColor indexed="22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31"/>
      </patternFill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2" borderId="0" xfId="1" applyFill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2" fillId="2" borderId="4" xfId="1" applyFont="1" applyFill="1" applyBorder="1"/>
    <xf numFmtId="0" fontId="2" fillId="2" borderId="0" xfId="1" applyFont="1" applyFill="1" applyBorder="1"/>
    <xf numFmtId="0" fontId="1" fillId="2" borderId="0" xfId="1" applyFill="1" applyBorder="1"/>
    <xf numFmtId="0" fontId="2" fillId="3" borderId="5" xfId="1" applyFont="1" applyFill="1" applyBorder="1" applyAlignment="1">
      <alignment horizontal="center" vertical="center"/>
    </xf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  <xf numFmtId="0" fontId="1" fillId="0" borderId="0" xfId="1" applyBorder="1"/>
    <xf numFmtId="0" fontId="1" fillId="0" borderId="0" xfId="1" applyBorder="1" applyAlignment="1">
      <alignment horizontal="center"/>
    </xf>
    <xf numFmtId="0" fontId="1" fillId="4" borderId="0" xfId="1" applyFill="1" applyBorder="1"/>
    <xf numFmtId="164" fontId="1" fillId="4" borderId="0" xfId="1" applyNumberFormat="1" applyFont="1" applyFill="1" applyBorder="1" applyAlignment="1">
      <alignment horizontal="center"/>
    </xf>
    <xf numFmtId="0" fontId="1" fillId="5" borderId="0" xfId="1" applyFont="1" applyFill="1" applyBorder="1"/>
    <xf numFmtId="0" fontId="1" fillId="4" borderId="0" xfId="1" applyFont="1" applyFill="1" applyBorder="1"/>
    <xf numFmtId="0" fontId="1" fillId="4" borderId="0" xfId="1" applyFont="1" applyFill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Border="1"/>
    <xf numFmtId="0" fontId="5" fillId="0" borderId="0" xfId="0" applyFont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4" fillId="0" borderId="0" xfId="1" applyFont="1" applyFill="1" applyBorder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0" xfId="1" applyFont="1" applyBorder="1"/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horizontal="center"/>
    </xf>
    <xf numFmtId="0" fontId="3" fillId="0" borderId="0" xfId="1" applyFont="1" applyFill="1" applyBorder="1"/>
    <xf numFmtId="0" fontId="12" fillId="0" borderId="0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/>
    <xf numFmtId="0" fontId="14" fillId="0" borderId="0" xfId="0" applyFont="1"/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Border="1"/>
    <xf numFmtId="0" fontId="16" fillId="0" borderId="0" xfId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Border="1"/>
    <xf numFmtId="0" fontId="17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6" fillId="0" borderId="0" xfId="1" applyFont="1" applyFill="1" applyBorder="1"/>
    <xf numFmtId="0" fontId="17" fillId="0" borderId="0" xfId="1" applyFont="1" applyFill="1" applyBorder="1"/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Excel Built-in Normal" xfId="1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L8"/>
  <sheetViews>
    <sheetView zoomScale="85" zoomScaleNormal="85" workbookViewId="0">
      <selection activeCell="L10" sqref="L10"/>
    </sheetView>
  </sheetViews>
  <sheetFormatPr defaultColWidth="9.109375" defaultRowHeight="14.4" x14ac:dyDescent="0.3"/>
  <cols>
    <col min="1" max="16384" width="9.109375" style="1"/>
  </cols>
  <sheetData>
    <row r="6" spans="7:12" x14ac:dyDescent="0.3">
      <c r="G6" s="2"/>
      <c r="H6" s="3"/>
      <c r="I6" s="3"/>
      <c r="J6" s="3"/>
      <c r="K6" s="3"/>
      <c r="L6" s="4"/>
    </row>
    <row r="7" spans="7:12" ht="28.8" x14ac:dyDescent="0.55000000000000004">
      <c r="G7" s="5" t="s">
        <v>0</v>
      </c>
      <c r="H7" s="6"/>
      <c r="I7" s="7"/>
      <c r="J7" s="7"/>
      <c r="K7" s="7"/>
      <c r="L7" s="8">
        <v>5</v>
      </c>
    </row>
    <row r="8" spans="7:12" x14ac:dyDescent="0.3">
      <c r="G8" s="9"/>
      <c r="H8" s="10"/>
      <c r="I8" s="10"/>
      <c r="J8" s="10"/>
      <c r="K8" s="10"/>
      <c r="L8" s="11"/>
    </row>
  </sheetData>
  <sheetProtection selectLockedCells="1" selectUnlockedCells="1"/>
  <dataValidations count="1">
    <dataValidation type="whole" allowBlank="1" showErrorMessage="1" sqref="L7">
      <formula1>0</formula1>
      <formula2>6</formula2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14" sqref="D14"/>
    </sheetView>
  </sheetViews>
  <sheetFormatPr defaultColWidth="9.109375" defaultRowHeight="14.4" outlineLevelCol="1" x14ac:dyDescent="0.3"/>
  <cols>
    <col min="1" max="1" width="5.33203125" style="12" customWidth="1"/>
    <col min="2" max="2" width="10.6640625" style="12" customWidth="1"/>
    <col min="3" max="3" width="34.33203125" style="12" customWidth="1"/>
    <col min="4" max="4" width="17.88671875" style="12" customWidth="1"/>
    <col min="5" max="5" width="6.109375" style="12" customWidth="1"/>
    <col min="6" max="6" width="4" style="12" customWidth="1"/>
    <col min="7" max="7" width="4.44140625" style="12" customWidth="1"/>
    <col min="8" max="8" width="19.5546875" style="12" customWidth="1"/>
    <col min="9" max="9" width="12.33203125" style="13" customWidth="1"/>
    <col min="10" max="10" width="10.88671875" style="13" customWidth="1"/>
    <col min="11" max="11" width="15.6640625" style="13" customWidth="1"/>
    <col min="12" max="12" width="10.109375" style="13" customWidth="1"/>
    <col min="13" max="13" width="12" style="13" bestFit="1" customWidth="1"/>
    <col min="14" max="15" width="9.109375" style="13" hidden="1" customWidth="1" outlineLevel="1"/>
    <col min="16" max="16" width="7.44140625" style="13" customWidth="1" collapsed="1"/>
    <col min="17" max="16384" width="9.109375" style="12"/>
  </cols>
  <sheetData>
    <row r="1" spans="1:17" x14ac:dyDescent="0.3">
      <c r="A1" s="14"/>
      <c r="B1" s="14"/>
      <c r="C1" s="14"/>
      <c r="D1" s="14"/>
      <c r="E1" s="14"/>
      <c r="F1" s="14"/>
      <c r="G1" s="14"/>
      <c r="H1" s="14"/>
      <c r="I1" s="15" t="s">
        <v>1</v>
      </c>
      <c r="J1" s="15" t="s">
        <v>2</v>
      </c>
      <c r="K1" s="15" t="s">
        <v>3</v>
      </c>
      <c r="L1" s="15" t="s">
        <v>4</v>
      </c>
      <c r="M1" s="15" t="s">
        <v>3</v>
      </c>
      <c r="N1" s="15"/>
      <c r="O1" s="15"/>
    </row>
    <row r="2" spans="1:17" x14ac:dyDescent="0.3">
      <c r="A2" s="14"/>
      <c r="B2" s="14"/>
      <c r="C2" s="14"/>
      <c r="D2" s="14"/>
      <c r="E2" s="14"/>
      <c r="F2" s="14"/>
      <c r="G2" s="14"/>
      <c r="H2" s="14"/>
      <c r="I2" s="15">
        <v>42687</v>
      </c>
      <c r="J2" s="15">
        <v>42693</v>
      </c>
      <c r="K2" s="15">
        <v>42701</v>
      </c>
      <c r="L2" s="15">
        <v>42708</v>
      </c>
      <c r="M2" s="15">
        <v>42721</v>
      </c>
      <c r="N2" s="15"/>
      <c r="O2" s="15"/>
    </row>
    <row r="3" spans="1:17" x14ac:dyDescent="0.3">
      <c r="A3" s="16" t="s">
        <v>5</v>
      </c>
      <c r="B3" s="16" t="s">
        <v>6</v>
      </c>
      <c r="C3" s="16" t="s">
        <v>7</v>
      </c>
      <c r="D3" s="16" t="s">
        <v>8</v>
      </c>
      <c r="E3" s="17" t="s">
        <v>9</v>
      </c>
      <c r="F3" s="16" t="s">
        <v>10</v>
      </c>
      <c r="G3" s="16" t="s">
        <v>11</v>
      </c>
      <c r="H3" s="16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8" t="s">
        <v>19</v>
      </c>
      <c r="P3" s="18" t="s">
        <v>20</v>
      </c>
    </row>
    <row r="4" spans="1:17" s="49" customFormat="1" x14ac:dyDescent="0.3">
      <c r="A4" s="49">
        <v>1</v>
      </c>
      <c r="B4" s="49" t="s">
        <v>21</v>
      </c>
      <c r="C4" s="49" t="s">
        <v>22</v>
      </c>
      <c r="D4" s="49" t="s">
        <v>23</v>
      </c>
      <c r="F4" s="49" t="s">
        <v>24</v>
      </c>
      <c r="G4" s="49" t="s">
        <v>25</v>
      </c>
      <c r="H4" s="49" t="s">
        <v>26</v>
      </c>
      <c r="I4" s="50">
        <v>99</v>
      </c>
      <c r="J4" s="50">
        <v>1</v>
      </c>
      <c r="K4" s="50">
        <v>2</v>
      </c>
      <c r="L4" s="51">
        <v>1</v>
      </c>
      <c r="M4" s="51">
        <v>1</v>
      </c>
      <c r="N4" s="50">
        <f>IF(OR('Gereden wedstrijden'!$L$7=5,'Gereden wedstrijden'!$L$7=5),LARGE(I4:M4,1),0)</f>
        <v>99</v>
      </c>
      <c r="O4" s="50">
        <f>IF('Gereden wedstrijden'!$L$7=6,LARGE(I4:M4,2),0)</f>
        <v>0</v>
      </c>
      <c r="P4" s="50">
        <f>SUM(I4:M4)-SUM(N4:O4)</f>
        <v>5</v>
      </c>
      <c r="Q4" s="49" t="s">
        <v>543</v>
      </c>
    </row>
    <row r="5" spans="1:17" s="52" customFormat="1" x14ac:dyDescent="0.3">
      <c r="A5" s="52">
        <v>2</v>
      </c>
      <c r="B5" s="52" t="s">
        <v>27</v>
      </c>
      <c r="C5" s="52" t="s">
        <v>28</v>
      </c>
      <c r="D5" s="52" t="s">
        <v>29</v>
      </c>
      <c r="F5" s="52" t="s">
        <v>24</v>
      </c>
      <c r="G5" s="52" t="s">
        <v>25</v>
      </c>
      <c r="H5" s="52" t="s">
        <v>30</v>
      </c>
      <c r="I5" s="53">
        <v>9</v>
      </c>
      <c r="J5" s="53">
        <v>2</v>
      </c>
      <c r="K5" s="53">
        <v>1</v>
      </c>
      <c r="L5" s="54">
        <v>3</v>
      </c>
      <c r="M5" s="54">
        <v>2</v>
      </c>
      <c r="N5" s="53">
        <f>IF(OR('Gereden wedstrijden'!$L$7=5,'Gereden wedstrijden'!$L$7=5),LARGE(I5:M5,1),0)</f>
        <v>9</v>
      </c>
      <c r="O5" s="53">
        <f>IF('Gereden wedstrijden'!$L$7=6,LARGE(I5:M5,2),0)</f>
        <v>0</v>
      </c>
      <c r="P5" s="53">
        <f>SUM(I5:M5)-SUM(N5:O5)</f>
        <v>8</v>
      </c>
      <c r="Q5" s="52" t="s">
        <v>544</v>
      </c>
    </row>
    <row r="6" spans="1:17" s="52" customFormat="1" x14ac:dyDescent="0.3">
      <c r="A6" s="52">
        <v>3</v>
      </c>
      <c r="B6" s="52" t="s">
        <v>31</v>
      </c>
      <c r="C6" s="52" t="s">
        <v>32</v>
      </c>
      <c r="D6" s="52" t="s">
        <v>33</v>
      </c>
      <c r="E6" s="55"/>
      <c r="F6" s="52" t="s">
        <v>24</v>
      </c>
      <c r="G6" s="52" t="s">
        <v>25</v>
      </c>
      <c r="H6" s="52" t="s">
        <v>34</v>
      </c>
      <c r="I6" s="53">
        <v>3</v>
      </c>
      <c r="J6" s="53">
        <v>3</v>
      </c>
      <c r="K6" s="53">
        <v>5</v>
      </c>
      <c r="L6" s="54">
        <v>2</v>
      </c>
      <c r="M6" s="54">
        <v>4</v>
      </c>
      <c r="N6" s="53">
        <f>IF(OR('Gereden wedstrijden'!$L$7=5,'Gereden wedstrijden'!$L$7=5),LARGE(I6:M6,1),0)</f>
        <v>5</v>
      </c>
      <c r="O6" s="53">
        <f>IF('Gereden wedstrijden'!$L$7=6,LARGE(I6:M6,2),0)</f>
        <v>0</v>
      </c>
      <c r="P6" s="53">
        <f>SUM(I6:M6)-SUM(N6:O6)</f>
        <v>12</v>
      </c>
      <c r="Q6" s="52" t="s">
        <v>544</v>
      </c>
    </row>
    <row r="7" spans="1:17" s="52" customFormat="1" x14ac:dyDescent="0.3">
      <c r="A7" s="52">
        <v>4</v>
      </c>
      <c r="B7" s="52" t="s">
        <v>35</v>
      </c>
      <c r="C7" s="52" t="s">
        <v>36</v>
      </c>
      <c r="D7" s="52" t="s">
        <v>37</v>
      </c>
      <c r="E7" s="55"/>
      <c r="F7" s="52" t="s">
        <v>24</v>
      </c>
      <c r="G7" s="52" t="s">
        <v>25</v>
      </c>
      <c r="H7" s="52" t="s">
        <v>2</v>
      </c>
      <c r="I7" s="53">
        <v>2</v>
      </c>
      <c r="J7" s="53">
        <v>6</v>
      </c>
      <c r="K7" s="54">
        <v>14</v>
      </c>
      <c r="L7" s="54">
        <v>4</v>
      </c>
      <c r="M7" s="54">
        <v>5</v>
      </c>
      <c r="N7" s="53">
        <f>IF(OR('Gereden wedstrijden'!$L$7=5,'Gereden wedstrijden'!$L$7=5),LARGE(I7:M7,1),0)</f>
        <v>14</v>
      </c>
      <c r="O7" s="53">
        <f>IF('Gereden wedstrijden'!$L$7=6,LARGE(I7:M7,2),0)</f>
        <v>0</v>
      </c>
      <c r="P7" s="53">
        <f>SUM(I7:M7)-SUM(N7:O7)</f>
        <v>17</v>
      </c>
      <c r="Q7" s="52" t="s">
        <v>544</v>
      </c>
    </row>
    <row r="8" spans="1:17" s="52" customFormat="1" x14ac:dyDescent="0.3">
      <c r="A8" s="52">
        <v>5</v>
      </c>
      <c r="B8" s="52" t="s">
        <v>42</v>
      </c>
      <c r="C8" s="52" t="s">
        <v>43</v>
      </c>
      <c r="D8" s="52" t="s">
        <v>44</v>
      </c>
      <c r="E8" s="55"/>
      <c r="F8" s="52" t="s">
        <v>24</v>
      </c>
      <c r="G8" s="52" t="s">
        <v>25</v>
      </c>
      <c r="H8" s="52" t="s">
        <v>30</v>
      </c>
      <c r="I8" s="53">
        <v>4</v>
      </c>
      <c r="J8" s="53">
        <v>5</v>
      </c>
      <c r="K8" s="53">
        <v>11</v>
      </c>
      <c r="L8" s="54">
        <v>8</v>
      </c>
      <c r="M8" s="54">
        <v>3</v>
      </c>
      <c r="N8" s="53">
        <f>IF(OR('Gereden wedstrijden'!$L$7=5,'Gereden wedstrijden'!$L$7=5),LARGE(I8:M8,1),0)</f>
        <v>11</v>
      </c>
      <c r="O8" s="53">
        <f>IF('Gereden wedstrijden'!$L$7=6,LARGE(I8:M8,2),0)</f>
        <v>0</v>
      </c>
      <c r="P8" s="53">
        <f>SUM(I8:M8)-SUM(N8:O8)</f>
        <v>20</v>
      </c>
      <c r="Q8" s="52" t="s">
        <v>544</v>
      </c>
    </row>
    <row r="9" spans="1:17" s="22" customFormat="1" x14ac:dyDescent="0.3">
      <c r="A9" s="19"/>
      <c r="B9" s="19"/>
      <c r="C9" s="19"/>
      <c r="D9" s="19"/>
      <c r="E9" s="23"/>
      <c r="F9" s="19"/>
      <c r="G9" s="19"/>
      <c r="H9" s="19"/>
      <c r="I9" s="20"/>
      <c r="J9" s="20"/>
      <c r="K9" s="20"/>
      <c r="L9" s="21"/>
      <c r="M9" s="21"/>
      <c r="N9" s="20"/>
      <c r="O9" s="20"/>
      <c r="P9" s="20"/>
    </row>
    <row r="10" spans="1:17" s="22" customFormat="1" x14ac:dyDescent="0.3">
      <c r="A10" s="19">
        <v>6</v>
      </c>
      <c r="B10" s="19" t="s">
        <v>38</v>
      </c>
      <c r="C10" s="19" t="s">
        <v>39</v>
      </c>
      <c r="D10" s="19" t="s">
        <v>40</v>
      </c>
      <c r="E10" s="23"/>
      <c r="F10" s="19" t="s">
        <v>24</v>
      </c>
      <c r="G10" s="19" t="s">
        <v>25</v>
      </c>
      <c r="H10" s="19" t="s">
        <v>41</v>
      </c>
      <c r="I10" s="20">
        <v>1</v>
      </c>
      <c r="J10" s="20">
        <v>12</v>
      </c>
      <c r="K10" s="20">
        <v>8</v>
      </c>
      <c r="L10" s="21">
        <v>6</v>
      </c>
      <c r="M10" s="21">
        <v>6</v>
      </c>
      <c r="N10" s="20">
        <f>IF(OR('Gereden wedstrijden'!$L$7=5,'Gereden wedstrijden'!$L$7=5),LARGE(I10:M10,1),0)</f>
        <v>12</v>
      </c>
      <c r="O10" s="20">
        <f>IF('Gereden wedstrijden'!$L$7=6,LARGE(I10:M10,2),0)</f>
        <v>0</v>
      </c>
      <c r="P10" s="20">
        <f>SUM(I10:M10)-SUM(N10:O10)</f>
        <v>21</v>
      </c>
    </row>
    <row r="11" spans="1:17" s="22" customFormat="1" x14ac:dyDescent="0.3">
      <c r="A11" s="19">
        <v>7</v>
      </c>
      <c r="B11" s="19" t="s">
        <v>45</v>
      </c>
      <c r="C11" s="19" t="s">
        <v>46</v>
      </c>
      <c r="D11" s="19" t="s">
        <v>47</v>
      </c>
      <c r="E11" s="19"/>
      <c r="F11" s="19" t="s">
        <v>24</v>
      </c>
      <c r="G11" s="19" t="s">
        <v>25</v>
      </c>
      <c r="H11" s="19" t="s">
        <v>48</v>
      </c>
      <c r="I11" s="20">
        <v>8</v>
      </c>
      <c r="J11" s="20">
        <v>99</v>
      </c>
      <c r="K11" s="20">
        <v>3</v>
      </c>
      <c r="L11" s="21">
        <v>7</v>
      </c>
      <c r="M11" s="21">
        <v>9</v>
      </c>
      <c r="N11" s="20">
        <f>IF(OR('Gereden wedstrijden'!$L$7=5,'Gereden wedstrijden'!$L$7=5),LARGE(I11:M11,1),0)</f>
        <v>99</v>
      </c>
      <c r="O11" s="20">
        <f>IF('Gereden wedstrijden'!$L$7=6,LARGE(I11:M11,2),0)</f>
        <v>0</v>
      </c>
      <c r="P11" s="20">
        <f>SUM(I11:M11)-SUM(N11:O11)</f>
        <v>27</v>
      </c>
    </row>
    <row r="12" spans="1:17" s="22" customFormat="1" x14ac:dyDescent="0.3">
      <c r="A12" s="19">
        <v>8</v>
      </c>
      <c r="B12" s="19" t="s">
        <v>55</v>
      </c>
      <c r="C12" s="19" t="s">
        <v>56</v>
      </c>
      <c r="D12" s="19" t="s">
        <v>57</v>
      </c>
      <c r="E12" s="19"/>
      <c r="F12" s="19" t="s">
        <v>24</v>
      </c>
      <c r="G12" s="19" t="s">
        <v>25</v>
      </c>
      <c r="H12" s="19" t="s">
        <v>58</v>
      </c>
      <c r="I12" s="20">
        <v>18</v>
      </c>
      <c r="J12" s="20">
        <v>13</v>
      </c>
      <c r="K12" s="20">
        <v>6</v>
      </c>
      <c r="L12" s="21">
        <v>5</v>
      </c>
      <c r="M12" s="21">
        <v>8</v>
      </c>
      <c r="N12" s="20">
        <f>IF(OR('Gereden wedstrijden'!$L$7=5,'Gereden wedstrijden'!$L$7=5),LARGE(I12:M12,1),0)</f>
        <v>18</v>
      </c>
      <c r="O12" s="20">
        <f>IF('Gereden wedstrijden'!$L$7=6,LARGE(I12:M12,2),0)</f>
        <v>0</v>
      </c>
      <c r="P12" s="20">
        <f>SUM(I12:M12)-SUM(N12:O12)</f>
        <v>32</v>
      </c>
    </row>
    <row r="13" spans="1:17" s="22" customFormat="1" x14ac:dyDescent="0.3">
      <c r="A13" s="19">
        <v>9</v>
      </c>
      <c r="B13" s="46" t="s">
        <v>59</v>
      </c>
      <c r="C13" s="46" t="s">
        <v>60</v>
      </c>
      <c r="D13" s="46" t="s">
        <v>61</v>
      </c>
      <c r="E13" s="46"/>
      <c r="F13" s="46" t="s">
        <v>24</v>
      </c>
      <c r="G13" s="46" t="s">
        <v>25</v>
      </c>
      <c r="H13" s="46" t="s">
        <v>62</v>
      </c>
      <c r="I13" s="47">
        <v>12</v>
      </c>
      <c r="J13" s="47">
        <v>15</v>
      </c>
      <c r="K13" s="47">
        <v>12</v>
      </c>
      <c r="L13" s="48">
        <v>9</v>
      </c>
      <c r="M13" s="48">
        <v>7</v>
      </c>
      <c r="N13" s="20">
        <f>IF(OR('Gereden wedstrijden'!$L$7=5,'Gereden wedstrijden'!$L$7=5),LARGE(I13:M13,1),0)</f>
        <v>15</v>
      </c>
      <c r="O13" s="47">
        <f>IF('Gereden wedstrijden'!$L$7=6,LARGE(I13:M13,2),0)</f>
        <v>0</v>
      </c>
      <c r="P13" s="47">
        <f>SUM(I13:M13)-SUM(N13:O13)</f>
        <v>40</v>
      </c>
    </row>
    <row r="14" spans="1:17" s="22" customFormat="1" x14ac:dyDescent="0.3"/>
    <row r="15" spans="1:17" s="46" customFormat="1" x14ac:dyDescent="0.3">
      <c r="A15" s="22">
        <v>10</v>
      </c>
      <c r="B15" s="22" t="s">
        <v>49</v>
      </c>
      <c r="C15" s="22" t="s">
        <v>50</v>
      </c>
      <c r="D15" s="22" t="s">
        <v>51</v>
      </c>
      <c r="E15" s="22"/>
      <c r="F15" s="22" t="s">
        <v>24</v>
      </c>
      <c r="G15" s="22" t="s">
        <v>25</v>
      </c>
      <c r="H15" s="22" t="s">
        <v>48</v>
      </c>
      <c r="I15" s="24">
        <v>16</v>
      </c>
      <c r="J15" s="24">
        <v>4</v>
      </c>
      <c r="K15" s="24">
        <v>9</v>
      </c>
      <c r="L15" s="25">
        <v>10</v>
      </c>
      <c r="M15" s="25"/>
      <c r="N15" s="24">
        <f>IF(OR('Gereden wedstrijden'!$L$745,'Gereden wedstrijden'!$L$7=4),LARGE(I15:M15,1),0)</f>
        <v>0</v>
      </c>
      <c r="O15" s="24">
        <f>IF('Gereden wedstrijden'!$L$7=6,LARGE(I15:M15,2),0)</f>
        <v>0</v>
      </c>
      <c r="P15" s="24">
        <f>SUM(I15:M15)-SUM(N15:O15)</f>
        <v>39</v>
      </c>
      <c r="Q15" s="22" t="s">
        <v>536</v>
      </c>
    </row>
    <row r="16" spans="1:17" s="46" customFormat="1" x14ac:dyDescent="0.3">
      <c r="A16" s="22">
        <v>11</v>
      </c>
      <c r="B16" s="22" t="s">
        <v>52</v>
      </c>
      <c r="C16" s="22" t="s">
        <v>53</v>
      </c>
      <c r="D16" s="22" t="s">
        <v>54</v>
      </c>
      <c r="E16" s="45"/>
      <c r="F16" s="22" t="s">
        <v>24</v>
      </c>
      <c r="G16" s="22" t="s">
        <v>25</v>
      </c>
      <c r="H16" s="22" t="s">
        <v>2</v>
      </c>
      <c r="I16" s="24">
        <v>6</v>
      </c>
      <c r="J16" s="24">
        <v>8</v>
      </c>
      <c r="K16" s="24">
        <v>10</v>
      </c>
      <c r="L16" s="25">
        <v>12</v>
      </c>
      <c r="M16" s="25"/>
      <c r="N16" s="24">
        <f>IF(OR('Gereden wedstrijden'!$L$745,'Gereden wedstrijden'!$L$7=4),LARGE(I16:M16,1),0)</f>
        <v>0</v>
      </c>
      <c r="O16" s="24">
        <f>IF('Gereden wedstrijden'!$L$7=6,LARGE(I16:M16,2),0)</f>
        <v>0</v>
      </c>
      <c r="P16" s="24">
        <f>SUM(I16:M16)-SUM(N16:O16)</f>
        <v>36</v>
      </c>
      <c r="Q16" s="22" t="s">
        <v>536</v>
      </c>
    </row>
    <row r="17" spans="1:16" s="22" customFormat="1" x14ac:dyDescent="0.3">
      <c r="A17" s="22">
        <v>12</v>
      </c>
      <c r="B17" s="22" t="s">
        <v>63</v>
      </c>
      <c r="C17" s="22" t="s">
        <v>64</v>
      </c>
      <c r="D17" s="22" t="s">
        <v>65</v>
      </c>
      <c r="E17" s="45"/>
      <c r="F17" s="22" t="s">
        <v>24</v>
      </c>
      <c r="G17" s="22" t="s">
        <v>25</v>
      </c>
      <c r="H17" s="22" t="s">
        <v>30</v>
      </c>
      <c r="I17" s="24">
        <v>7</v>
      </c>
      <c r="J17" s="24">
        <v>99</v>
      </c>
      <c r="K17" s="24">
        <v>4</v>
      </c>
      <c r="L17" s="25">
        <v>99</v>
      </c>
      <c r="M17" s="25"/>
      <c r="N17" s="24">
        <f>IF(OR('Gereden wedstrijden'!$L$745,'Gereden wedstrijden'!$L$7=4),LARGE(I17:M17,1),0)</f>
        <v>0</v>
      </c>
      <c r="O17" s="24">
        <f>IF('Gereden wedstrijden'!$L$7=6,LARGE(I17:M17,2),0)</f>
        <v>0</v>
      </c>
      <c r="P17" s="24">
        <f t="shared" ref="P17:P33" si="0">SUM(I17:M17)-SUM(N17:O17)</f>
        <v>209</v>
      </c>
    </row>
    <row r="18" spans="1:16" s="22" customFormat="1" x14ac:dyDescent="0.3">
      <c r="A18" s="22">
        <v>13</v>
      </c>
      <c r="B18" s="22" t="s">
        <v>66</v>
      </c>
      <c r="C18" s="22" t="s">
        <v>67</v>
      </c>
      <c r="D18" s="22" t="s">
        <v>68</v>
      </c>
      <c r="E18"/>
      <c r="F18" s="22" t="s">
        <v>24</v>
      </c>
      <c r="G18" s="22" t="s">
        <v>25</v>
      </c>
      <c r="H18" s="22" t="s">
        <v>69</v>
      </c>
      <c r="I18" s="24">
        <v>5</v>
      </c>
      <c r="J18" s="24">
        <v>11</v>
      </c>
      <c r="K18" s="24">
        <v>99</v>
      </c>
      <c r="L18" s="25">
        <v>99</v>
      </c>
      <c r="M18" s="25"/>
      <c r="N18" s="24">
        <f>IF(OR('Gereden wedstrijden'!$L$745,'Gereden wedstrijden'!$L$7=4),LARGE(I18:M18,1),0)</f>
        <v>0</v>
      </c>
      <c r="O18" s="24">
        <f>IF('Gereden wedstrijden'!$L$7=6,LARGE(I18:M18,2),0)</f>
        <v>0</v>
      </c>
      <c r="P18" s="24">
        <f t="shared" si="0"/>
        <v>214</v>
      </c>
    </row>
    <row r="19" spans="1:16" s="22" customFormat="1" x14ac:dyDescent="0.3">
      <c r="A19" s="22">
        <v>14</v>
      </c>
      <c r="B19" s="22" t="s">
        <v>70</v>
      </c>
      <c r="C19" s="22" t="s">
        <v>71</v>
      </c>
      <c r="D19" s="22" t="s">
        <v>72</v>
      </c>
      <c r="F19" s="22" t="s">
        <v>24</v>
      </c>
      <c r="G19" s="22" t="s">
        <v>25</v>
      </c>
      <c r="H19" s="22" t="s">
        <v>73</v>
      </c>
      <c r="I19" s="24">
        <v>99</v>
      </c>
      <c r="J19" s="24">
        <v>10</v>
      </c>
      <c r="K19" s="24">
        <v>7</v>
      </c>
      <c r="L19" s="25">
        <v>99</v>
      </c>
      <c r="M19" s="25"/>
      <c r="N19" s="24">
        <f>IF(OR('Gereden wedstrijden'!$L$745,'Gereden wedstrijden'!$L$7=4),LARGE(I19:M19,1),0)</f>
        <v>0</v>
      </c>
      <c r="O19" s="24">
        <f>IF('Gereden wedstrijden'!$L$7=6,LARGE(I19:M19,2),0)</f>
        <v>0</v>
      </c>
      <c r="P19" s="24">
        <f t="shared" si="0"/>
        <v>215</v>
      </c>
    </row>
    <row r="20" spans="1:16" s="22" customFormat="1" x14ac:dyDescent="0.3">
      <c r="A20" s="22">
        <v>15</v>
      </c>
      <c r="B20" s="22" t="s">
        <v>74</v>
      </c>
      <c r="C20" s="22" t="s">
        <v>75</v>
      </c>
      <c r="D20" s="22" t="s">
        <v>76</v>
      </c>
      <c r="F20" s="22" t="s">
        <v>24</v>
      </c>
      <c r="G20" s="22" t="s">
        <v>25</v>
      </c>
      <c r="H20" s="22" t="s">
        <v>77</v>
      </c>
      <c r="I20" s="24">
        <v>14</v>
      </c>
      <c r="J20" s="24">
        <v>7</v>
      </c>
      <c r="K20" s="24">
        <v>99</v>
      </c>
      <c r="L20" s="25">
        <v>99</v>
      </c>
      <c r="M20" s="25"/>
      <c r="N20" s="24">
        <f>IF(OR('Gereden wedstrijden'!$L$745,'Gereden wedstrijden'!$L$7=4),LARGE(I20:M20,1),0)</f>
        <v>0</v>
      </c>
      <c r="O20" s="24">
        <f>IF('Gereden wedstrijden'!$L$7=6,LARGE(I20:M20,2),0)</f>
        <v>0</v>
      </c>
      <c r="P20" s="24">
        <f t="shared" si="0"/>
        <v>219</v>
      </c>
    </row>
    <row r="21" spans="1:16" s="22" customFormat="1" x14ac:dyDescent="0.3">
      <c r="A21" s="22">
        <v>16</v>
      </c>
      <c r="B21" s="22" t="s">
        <v>78</v>
      </c>
      <c r="C21" s="22" t="s">
        <v>79</v>
      </c>
      <c r="D21" s="22" t="s">
        <v>80</v>
      </c>
      <c r="F21" s="22" t="s">
        <v>24</v>
      </c>
      <c r="G21" s="22" t="s">
        <v>25</v>
      </c>
      <c r="H21" s="22" t="s">
        <v>73</v>
      </c>
      <c r="I21" s="24">
        <v>99</v>
      </c>
      <c r="J21" s="24">
        <v>9</v>
      </c>
      <c r="K21" s="24">
        <v>99</v>
      </c>
      <c r="L21" s="25">
        <v>99</v>
      </c>
      <c r="M21" s="25"/>
      <c r="N21" s="24">
        <f>IF(OR('Gereden wedstrijden'!$L$745,'Gereden wedstrijden'!$L$7=4),LARGE(I21:M21,1),0)</f>
        <v>0</v>
      </c>
      <c r="O21" s="24">
        <f>IF('Gereden wedstrijden'!$L$7=6,LARGE(I21:M21,2),0)</f>
        <v>0</v>
      </c>
      <c r="P21" s="24">
        <f t="shared" si="0"/>
        <v>306</v>
      </c>
    </row>
    <row r="22" spans="1:16" s="22" customFormat="1" x14ac:dyDescent="0.3">
      <c r="A22" s="22">
        <v>17</v>
      </c>
      <c r="B22" s="22" t="s">
        <v>81</v>
      </c>
      <c r="C22" s="22" t="s">
        <v>82</v>
      </c>
      <c r="D22" s="22" t="s">
        <v>83</v>
      </c>
      <c r="F22" s="22" t="s">
        <v>24</v>
      </c>
      <c r="G22" s="22" t="s">
        <v>25</v>
      </c>
      <c r="H22" s="22" t="s">
        <v>26</v>
      </c>
      <c r="I22" s="24">
        <v>10</v>
      </c>
      <c r="J22" s="24">
        <v>99</v>
      </c>
      <c r="K22" s="25">
        <v>99</v>
      </c>
      <c r="L22" s="25">
        <v>99</v>
      </c>
      <c r="M22" s="25"/>
      <c r="N22" s="24">
        <f>IF(OR('Gereden wedstrijden'!$L$745,'Gereden wedstrijden'!$L$7=4),LARGE(I22:M22,1),0)</f>
        <v>0</v>
      </c>
      <c r="O22" s="24">
        <f>IF('Gereden wedstrijden'!$L$7=6,LARGE(I22:M22,2),0)</f>
        <v>0</v>
      </c>
      <c r="P22" s="24">
        <f t="shared" si="0"/>
        <v>307</v>
      </c>
    </row>
    <row r="23" spans="1:16" s="22" customFormat="1" x14ac:dyDescent="0.3">
      <c r="A23" s="22">
        <v>18</v>
      </c>
      <c r="B23" s="22" t="s">
        <v>84</v>
      </c>
      <c r="C23" s="22" t="s">
        <v>85</v>
      </c>
      <c r="D23" s="22" t="s">
        <v>86</v>
      </c>
      <c r="F23" s="22" t="s">
        <v>24</v>
      </c>
      <c r="G23" s="22" t="s">
        <v>25</v>
      </c>
      <c r="H23" s="22" t="s">
        <v>48</v>
      </c>
      <c r="I23" s="24">
        <v>11</v>
      </c>
      <c r="J23" s="24">
        <v>99</v>
      </c>
      <c r="K23" s="24">
        <v>99</v>
      </c>
      <c r="L23" s="25">
        <v>99</v>
      </c>
      <c r="M23" s="25"/>
      <c r="N23" s="24">
        <f>IF(OR('Gereden wedstrijden'!$L$745,'Gereden wedstrijden'!$L$7=4),LARGE(I23:M23,1),0)</f>
        <v>0</v>
      </c>
      <c r="O23" s="24">
        <f>IF('Gereden wedstrijden'!$L$7=6,LARGE(I23:M23,2),0)</f>
        <v>0</v>
      </c>
      <c r="P23" s="24">
        <f t="shared" si="0"/>
        <v>308</v>
      </c>
    </row>
    <row r="24" spans="1:16" s="22" customFormat="1" x14ac:dyDescent="0.3">
      <c r="A24" s="22">
        <v>19</v>
      </c>
      <c r="C24" s="26" t="s">
        <v>87</v>
      </c>
      <c r="D24" s="26" t="s">
        <v>88</v>
      </c>
      <c r="F24" s="22" t="s">
        <v>24</v>
      </c>
      <c r="G24" s="22" t="s">
        <v>25</v>
      </c>
      <c r="H24" s="22" t="s">
        <v>4</v>
      </c>
      <c r="I24" s="24">
        <v>99</v>
      </c>
      <c r="J24" s="24">
        <v>99</v>
      </c>
      <c r="K24" s="25">
        <v>99</v>
      </c>
      <c r="L24" s="25">
        <v>11</v>
      </c>
      <c r="M24" s="25"/>
      <c r="N24" s="24">
        <f>IF(OR('Gereden wedstrijden'!$L$745,'Gereden wedstrijden'!$L$7=4),LARGE(I24:M24,1),0)</f>
        <v>0</v>
      </c>
      <c r="O24" s="24">
        <f>IF('Gereden wedstrijden'!$L$7=6,LARGE(I24:M24,2),0)</f>
        <v>0</v>
      </c>
      <c r="P24" s="24">
        <f t="shared" si="0"/>
        <v>308</v>
      </c>
    </row>
    <row r="25" spans="1:16" s="22" customFormat="1" x14ac:dyDescent="0.3">
      <c r="A25" s="22">
        <v>20</v>
      </c>
      <c r="B25" s="22" t="s">
        <v>89</v>
      </c>
      <c r="C25" s="22" t="s">
        <v>90</v>
      </c>
      <c r="D25" s="22" t="s">
        <v>91</v>
      </c>
      <c r="F25" s="22" t="s">
        <v>24</v>
      </c>
      <c r="G25" s="22" t="s">
        <v>25</v>
      </c>
      <c r="H25" s="22" t="s">
        <v>1</v>
      </c>
      <c r="I25" s="24">
        <v>13</v>
      </c>
      <c r="J25" s="24">
        <v>99</v>
      </c>
      <c r="K25" s="25">
        <v>99</v>
      </c>
      <c r="L25" s="25">
        <v>99</v>
      </c>
      <c r="M25" s="25"/>
      <c r="N25" s="24">
        <f>IF(OR('Gereden wedstrijden'!$L$745,'Gereden wedstrijden'!$L$7=4),LARGE(I25:M25,1),0)</f>
        <v>0</v>
      </c>
      <c r="O25" s="24">
        <f>IF('Gereden wedstrijden'!$L$7=6,LARGE(I25:M25,2),0)</f>
        <v>0</v>
      </c>
      <c r="P25" s="24">
        <f t="shared" si="0"/>
        <v>310</v>
      </c>
    </row>
    <row r="26" spans="1:16" s="22" customFormat="1" x14ac:dyDescent="0.3">
      <c r="A26" s="22">
        <v>21</v>
      </c>
      <c r="B26" s="22" t="s">
        <v>92</v>
      </c>
      <c r="C26" s="22" t="s">
        <v>93</v>
      </c>
      <c r="D26" s="22" t="s">
        <v>94</v>
      </c>
      <c r="F26" s="22" t="s">
        <v>24</v>
      </c>
      <c r="G26" s="22" t="s">
        <v>25</v>
      </c>
      <c r="H26" s="22" t="s">
        <v>26</v>
      </c>
      <c r="I26" s="24">
        <v>99</v>
      </c>
      <c r="J26" s="24">
        <v>99</v>
      </c>
      <c r="K26" s="24">
        <v>13</v>
      </c>
      <c r="L26" s="25">
        <v>99</v>
      </c>
      <c r="M26" s="25"/>
      <c r="N26" s="24">
        <f>IF(OR('Gereden wedstrijden'!$L$745,'Gereden wedstrijden'!$L$7=4),LARGE(I26:M26,1),0)</f>
        <v>0</v>
      </c>
      <c r="O26" s="24">
        <f>IF('Gereden wedstrijden'!$L$7=6,LARGE(I26:M26,2),0)</f>
        <v>0</v>
      </c>
      <c r="P26" s="24">
        <f t="shared" si="0"/>
        <v>310</v>
      </c>
    </row>
    <row r="27" spans="1:16" s="22" customFormat="1" x14ac:dyDescent="0.3">
      <c r="A27" s="22">
        <v>22</v>
      </c>
      <c r="B27" s="27"/>
      <c r="C27" s="26" t="s">
        <v>95</v>
      </c>
      <c r="D27" s="26" t="s">
        <v>83</v>
      </c>
      <c r="E27" s="28"/>
      <c r="F27" s="28" t="s">
        <v>24</v>
      </c>
      <c r="G27" s="27" t="s">
        <v>25</v>
      </c>
      <c r="H27" s="29" t="s">
        <v>96</v>
      </c>
      <c r="I27" s="30">
        <v>99</v>
      </c>
      <c r="J27" s="30">
        <v>99</v>
      </c>
      <c r="K27" s="31">
        <v>99</v>
      </c>
      <c r="L27" s="30">
        <v>13</v>
      </c>
      <c r="M27" s="30"/>
      <c r="N27" s="24">
        <f>IF(OR('Gereden wedstrijden'!$L$745,'Gereden wedstrijden'!$L$7=4),LARGE(I27:M27,1),0)</f>
        <v>0</v>
      </c>
      <c r="O27" s="31">
        <f>IF('Gereden wedstrijden'!$L$7=6,LARGE(I27:M27,2),0)</f>
        <v>0</v>
      </c>
      <c r="P27" s="31">
        <f t="shared" si="0"/>
        <v>310</v>
      </c>
    </row>
    <row r="28" spans="1:16" s="22" customFormat="1" x14ac:dyDescent="0.3">
      <c r="A28" s="22">
        <v>23</v>
      </c>
      <c r="B28" s="22" t="s">
        <v>97</v>
      </c>
      <c r="C28" s="22" t="s">
        <v>98</v>
      </c>
      <c r="D28" s="22" t="s">
        <v>99</v>
      </c>
      <c r="F28" s="22" t="s">
        <v>24</v>
      </c>
      <c r="G28" s="22" t="s">
        <v>25</v>
      </c>
      <c r="H28" s="22" t="s">
        <v>100</v>
      </c>
      <c r="I28" s="24">
        <v>99</v>
      </c>
      <c r="J28" s="24">
        <v>14</v>
      </c>
      <c r="K28" s="24">
        <v>99</v>
      </c>
      <c r="L28" s="25">
        <v>99</v>
      </c>
      <c r="M28" s="25"/>
      <c r="N28" s="24">
        <f>IF(OR('Gereden wedstrijden'!$L$745,'Gereden wedstrijden'!$L$7=4),LARGE(I28:M28,1),0)</f>
        <v>0</v>
      </c>
      <c r="O28" s="24">
        <f>IF('Gereden wedstrijden'!$L$7=6,LARGE(I28:M28,2),0)</f>
        <v>0</v>
      </c>
      <c r="P28" s="24">
        <f t="shared" si="0"/>
        <v>311</v>
      </c>
    </row>
    <row r="29" spans="1:16" s="22" customFormat="1" x14ac:dyDescent="0.3">
      <c r="A29" s="22">
        <v>24</v>
      </c>
      <c r="B29" s="27"/>
      <c r="C29" s="26" t="s">
        <v>101</v>
      </c>
      <c r="D29" s="26" t="s">
        <v>102</v>
      </c>
      <c r="E29" s="28"/>
      <c r="F29" s="28" t="s">
        <v>24</v>
      </c>
      <c r="G29" s="27" t="s">
        <v>25</v>
      </c>
      <c r="H29" s="29" t="s">
        <v>103</v>
      </c>
      <c r="I29" s="30">
        <v>99</v>
      </c>
      <c r="J29" s="30">
        <v>99</v>
      </c>
      <c r="K29" s="31">
        <v>99</v>
      </c>
      <c r="L29" s="30">
        <v>14</v>
      </c>
      <c r="M29" s="30"/>
      <c r="N29" s="24">
        <f>IF(OR('Gereden wedstrijden'!$L$745,'Gereden wedstrijden'!$L$7=4),LARGE(I29:M29,1),0)</f>
        <v>0</v>
      </c>
      <c r="O29" s="31">
        <f>IF('Gereden wedstrijden'!$L$7=6,LARGE(I29:M29,2),0)</f>
        <v>0</v>
      </c>
      <c r="P29" s="31">
        <f t="shared" si="0"/>
        <v>311</v>
      </c>
    </row>
    <row r="30" spans="1:16" s="22" customFormat="1" x14ac:dyDescent="0.3">
      <c r="A30" s="22">
        <v>25</v>
      </c>
      <c r="B30" s="22" t="s">
        <v>104</v>
      </c>
      <c r="C30" s="22" t="s">
        <v>105</v>
      </c>
      <c r="D30" s="22" t="s">
        <v>106</v>
      </c>
      <c r="F30" s="22" t="s">
        <v>24</v>
      </c>
      <c r="G30" s="22" t="s">
        <v>25</v>
      </c>
      <c r="H30" s="22" t="s">
        <v>58</v>
      </c>
      <c r="I30" s="24">
        <v>15</v>
      </c>
      <c r="J30" s="24">
        <v>99</v>
      </c>
      <c r="K30" s="24">
        <v>99</v>
      </c>
      <c r="L30" s="25">
        <v>99</v>
      </c>
      <c r="M30" s="25"/>
      <c r="N30" s="24">
        <f>IF(OR('Gereden wedstrijden'!$L$745,'Gereden wedstrijden'!$L$7=4),LARGE(I30:M30,1),0)</f>
        <v>0</v>
      </c>
      <c r="O30" s="24">
        <f>IF('Gereden wedstrijden'!$L$7=6,LARGE(I30:M30,2),0)</f>
        <v>0</v>
      </c>
      <c r="P30" s="24">
        <f t="shared" si="0"/>
        <v>312</v>
      </c>
    </row>
    <row r="31" spans="1:16" s="22" customFormat="1" x14ac:dyDescent="0.3">
      <c r="A31" s="22">
        <v>26</v>
      </c>
      <c r="B31" s="22" t="s">
        <v>107</v>
      </c>
      <c r="C31" s="22" t="s">
        <v>108</v>
      </c>
      <c r="D31" s="22" t="s">
        <v>109</v>
      </c>
      <c r="F31" s="22" t="s">
        <v>24</v>
      </c>
      <c r="G31" s="22" t="s">
        <v>25</v>
      </c>
      <c r="H31" s="22" t="s">
        <v>48</v>
      </c>
      <c r="I31" s="24">
        <v>17</v>
      </c>
      <c r="J31" s="24">
        <v>99</v>
      </c>
      <c r="K31" s="25">
        <v>99</v>
      </c>
      <c r="L31" s="25">
        <v>99</v>
      </c>
      <c r="M31" s="25"/>
      <c r="N31" s="24">
        <f>IF(OR('Gereden wedstrijden'!$L$745,'Gereden wedstrijden'!$L$7=4),LARGE(I31:M31,1),0)</f>
        <v>0</v>
      </c>
      <c r="O31" s="24">
        <f>IF('Gereden wedstrijden'!$L$7=6,LARGE(I31:M31,2),0)</f>
        <v>0</v>
      </c>
      <c r="P31" s="24">
        <f t="shared" si="0"/>
        <v>314</v>
      </c>
    </row>
    <row r="32" spans="1:16" s="32" customFormat="1" x14ac:dyDescent="0.3">
      <c r="A32" s="28">
        <v>27</v>
      </c>
      <c r="B32" s="22" t="s">
        <v>110</v>
      </c>
      <c r="C32" s="22" t="s">
        <v>111</v>
      </c>
      <c r="D32" s="22" t="s">
        <v>112</v>
      </c>
      <c r="E32" s="22"/>
      <c r="F32" s="22" t="s">
        <v>24</v>
      </c>
      <c r="G32" s="22" t="s">
        <v>25</v>
      </c>
      <c r="H32" s="22" t="s">
        <v>30</v>
      </c>
      <c r="I32" s="24">
        <v>19</v>
      </c>
      <c r="J32" s="24">
        <v>99</v>
      </c>
      <c r="K32" s="24">
        <v>99</v>
      </c>
      <c r="L32" s="25">
        <v>99</v>
      </c>
      <c r="M32" s="25"/>
      <c r="N32" s="24">
        <f>IF(OR('Gereden wedstrijden'!$L$745,'Gereden wedstrijden'!$L$7=4),LARGE(I32:M32,1),0)</f>
        <v>0</v>
      </c>
      <c r="O32" s="24">
        <f>IF('Gereden wedstrijden'!$L$7=6,LARGE(I32:M32,2),0)</f>
        <v>0</v>
      </c>
      <c r="P32" s="24">
        <f t="shared" si="0"/>
        <v>316</v>
      </c>
    </row>
    <row r="33" spans="1:17" s="32" customFormat="1" x14ac:dyDescent="0.3">
      <c r="A33" s="28">
        <v>28</v>
      </c>
      <c r="B33" s="22" t="s">
        <v>113</v>
      </c>
      <c r="C33" s="22" t="s">
        <v>114</v>
      </c>
      <c r="D33" s="22" t="s">
        <v>115</v>
      </c>
      <c r="E33" s="22"/>
      <c r="F33" s="22" t="s">
        <v>24</v>
      </c>
      <c r="G33" s="22" t="s">
        <v>25</v>
      </c>
      <c r="H33" s="22" t="s">
        <v>58</v>
      </c>
      <c r="I33" s="24">
        <v>99</v>
      </c>
      <c r="J33" s="24">
        <v>99</v>
      </c>
      <c r="K33" s="24">
        <v>99</v>
      </c>
      <c r="L33" s="25">
        <v>99</v>
      </c>
      <c r="M33" s="25"/>
      <c r="N33" s="24">
        <f>IF(OR('Gereden wedstrijden'!$L$745,'Gereden wedstrijden'!$L$7=4),LARGE(I33:M33,1),0)</f>
        <v>0</v>
      </c>
      <c r="O33" s="24">
        <f>IF('Gereden wedstrijden'!$L$7=6,LARGE(I33:M33,2),0)</f>
        <v>0</v>
      </c>
      <c r="P33" s="24">
        <f t="shared" si="0"/>
        <v>396</v>
      </c>
    </row>
    <row r="34" spans="1:17" s="32" customFormat="1" x14ac:dyDescent="0.3">
      <c r="A34" s="28"/>
      <c r="B34" s="27"/>
      <c r="C34" s="26"/>
      <c r="D34" s="26"/>
      <c r="E34" s="28"/>
      <c r="F34" s="28"/>
      <c r="G34" s="27"/>
      <c r="H34" s="29"/>
      <c r="I34" s="30"/>
      <c r="J34" s="30"/>
      <c r="K34" s="31"/>
      <c r="L34" s="30"/>
      <c r="M34" s="30"/>
      <c r="N34" s="31"/>
      <c r="O34" s="31"/>
      <c r="P34" s="31"/>
    </row>
    <row r="35" spans="1:17" s="22" customFormat="1" x14ac:dyDescent="0.3">
      <c r="G35" s="33"/>
      <c r="I35" s="34"/>
      <c r="J35" s="34"/>
      <c r="K35" s="34"/>
      <c r="L35" s="34"/>
      <c r="M35" s="34"/>
      <c r="N35" s="24" t="e">
        <f>IF(OR('Gereden wedstrijden'!$L$7=5,'Gereden wedstrijden'!$L$7=6),LARGE(I35:M35,1),0)</f>
        <v>#NUM!</v>
      </c>
      <c r="O35" s="24">
        <f>IF('Gereden wedstrijden'!$L$7=6,LARGE(I35:M35,2),0)</f>
        <v>0</v>
      </c>
      <c r="P35" s="24" t="e">
        <f t="shared" ref="P35:P60" si="1">SUM(I35:M35)-SUM(N35:O35)</f>
        <v>#NUM!</v>
      </c>
      <c r="Q35" s="35"/>
    </row>
    <row r="36" spans="1:17" s="22" customFormat="1" x14ac:dyDescent="0.3">
      <c r="C36" s="36" t="s">
        <v>116</v>
      </c>
      <c r="G36" s="33"/>
      <c r="H36" s="33"/>
      <c r="I36" s="25"/>
      <c r="J36" s="25"/>
      <c r="K36" s="25"/>
      <c r="L36" s="25"/>
      <c r="M36" s="25"/>
      <c r="N36" s="24" t="e">
        <f>IF(OR('Gereden wedstrijden'!$L$7=5,'Gereden wedstrijden'!$L$7=6),LARGE(I36:M36,1),0)</f>
        <v>#NUM!</v>
      </c>
      <c r="O36" s="24">
        <f>IF('Gereden wedstrijden'!$L$7=6,LARGE(I36:M36,2),0)</f>
        <v>0</v>
      </c>
      <c r="P36" s="24" t="e">
        <f t="shared" si="1"/>
        <v>#NUM!</v>
      </c>
    </row>
    <row r="37" spans="1:17" s="22" customFormat="1" x14ac:dyDescent="0.3">
      <c r="C37" s="22" t="s">
        <v>537</v>
      </c>
      <c r="G37" s="33"/>
      <c r="I37" s="24"/>
      <c r="J37" s="25"/>
      <c r="K37" s="25"/>
      <c r="L37" s="25"/>
      <c r="M37" s="25"/>
      <c r="N37" s="24" t="e">
        <f>IF(OR('Gereden wedstrijden'!$L$7=5,'Gereden wedstrijden'!$L$7=6),LARGE(I37:M37,1),0)</f>
        <v>#NUM!</v>
      </c>
      <c r="O37" s="24">
        <f>IF('Gereden wedstrijden'!$L$7=6,LARGE(I37:M37,2),0)</f>
        <v>0</v>
      </c>
      <c r="P37" s="24" t="e">
        <f t="shared" si="1"/>
        <v>#NUM!</v>
      </c>
    </row>
    <row r="38" spans="1:17" s="22" customFormat="1" x14ac:dyDescent="0.3">
      <c r="G38" s="33"/>
      <c r="I38" s="34"/>
      <c r="J38" s="34"/>
      <c r="K38" s="34"/>
      <c r="L38" s="34"/>
      <c r="M38" s="34"/>
      <c r="N38" s="24" t="e">
        <f>IF(OR('Gereden wedstrijden'!$L$7=5,'Gereden wedstrijden'!$L$7=6),LARGE(I38:M38,1),0)</f>
        <v>#NUM!</v>
      </c>
      <c r="O38" s="24">
        <f>IF('Gereden wedstrijden'!$L$7=6,LARGE(I38:M38,2),0)</f>
        <v>0</v>
      </c>
      <c r="P38" s="24" t="e">
        <f t="shared" si="1"/>
        <v>#NUM!</v>
      </c>
      <c r="Q38" s="35"/>
    </row>
    <row r="39" spans="1:17" s="22" customFormat="1" x14ac:dyDescent="0.3">
      <c r="C39" s="33"/>
      <c r="F39" s="33"/>
      <c r="G39" s="33"/>
      <c r="H39" s="33"/>
      <c r="I39" s="25"/>
      <c r="J39" s="25"/>
      <c r="K39" s="25"/>
      <c r="L39" s="25"/>
      <c r="M39" s="25"/>
      <c r="N39" s="24" t="e">
        <f>IF(OR('Gereden wedstrijden'!$L$7=5,'Gereden wedstrijden'!$L$7=6),LARGE(I39:M39,1),0)</f>
        <v>#NUM!</v>
      </c>
      <c r="O39" s="24">
        <f>IF('Gereden wedstrijden'!$L$7=6,LARGE(I39:M39,2),0)</f>
        <v>0</v>
      </c>
      <c r="P39" s="24" t="e">
        <f t="shared" si="1"/>
        <v>#NUM!</v>
      </c>
    </row>
    <row r="40" spans="1:17" s="22" customFormat="1" x14ac:dyDescent="0.3">
      <c r="G40" s="33"/>
      <c r="I40" s="25"/>
      <c r="J40" s="25"/>
      <c r="K40" s="24"/>
      <c r="L40" s="25"/>
      <c r="M40" s="25"/>
      <c r="N40" s="24" t="e">
        <f>IF(OR('Gereden wedstrijden'!$L$7=5,'Gereden wedstrijden'!$L$7=6),LARGE(I40:M40,1),0)</f>
        <v>#NUM!</v>
      </c>
      <c r="O40" s="24">
        <f>IF('Gereden wedstrijden'!$L$7=6,LARGE(I40:M40,2),0)</f>
        <v>0</v>
      </c>
      <c r="P40" s="24" t="e">
        <f t="shared" si="1"/>
        <v>#NUM!</v>
      </c>
    </row>
    <row r="41" spans="1:17" s="22" customFormat="1" x14ac:dyDescent="0.3">
      <c r="C41" s="33"/>
      <c r="D41" s="33"/>
      <c r="G41" s="33"/>
      <c r="H41" s="33"/>
      <c r="I41" s="24"/>
      <c r="J41" s="25"/>
      <c r="K41" s="25"/>
      <c r="L41" s="25"/>
      <c r="M41" s="25"/>
      <c r="N41" s="24" t="e">
        <f>IF(OR('Gereden wedstrijden'!$L$7=5,'Gereden wedstrijden'!$L$7=6),LARGE(I41:M41,1),0)</f>
        <v>#NUM!</v>
      </c>
      <c r="O41" s="24">
        <f>IF('Gereden wedstrijden'!$L$7=6,LARGE(I41:M41,2),0)</f>
        <v>0</v>
      </c>
      <c r="P41" s="24" t="e">
        <f t="shared" si="1"/>
        <v>#NUM!</v>
      </c>
    </row>
    <row r="42" spans="1:17" s="22" customFormat="1" x14ac:dyDescent="0.3">
      <c r="G42" s="33"/>
      <c r="I42" s="25"/>
      <c r="J42" s="25"/>
      <c r="K42" s="25"/>
      <c r="L42" s="25"/>
      <c r="M42" s="25"/>
      <c r="N42" s="24" t="e">
        <f>IF(OR('Gereden wedstrijden'!$L$7=5,'Gereden wedstrijden'!$L$7=6),LARGE(I42:M42,1),0)</f>
        <v>#NUM!</v>
      </c>
      <c r="O42" s="24">
        <f>IF('Gereden wedstrijden'!$L$7=6,LARGE(I42:M42,2),0)</f>
        <v>0</v>
      </c>
      <c r="P42" s="24" t="e">
        <f t="shared" si="1"/>
        <v>#NUM!</v>
      </c>
    </row>
    <row r="43" spans="1:17" s="22" customFormat="1" x14ac:dyDescent="0.3">
      <c r="G43" s="33"/>
      <c r="I43" s="25"/>
      <c r="J43" s="25"/>
      <c r="K43" s="24"/>
      <c r="L43" s="25"/>
      <c r="M43" s="25"/>
      <c r="N43" s="24" t="e">
        <f>IF(OR('Gereden wedstrijden'!$L$7=5,'Gereden wedstrijden'!$L$7=6),LARGE(I43:M43,1),0)</f>
        <v>#NUM!</v>
      </c>
      <c r="O43" s="24">
        <f>IF('Gereden wedstrijden'!$L$7=6,LARGE(I43:M43,2),0)</f>
        <v>0</v>
      </c>
      <c r="P43" s="24" t="e">
        <f t="shared" si="1"/>
        <v>#NUM!</v>
      </c>
    </row>
    <row r="44" spans="1:17" s="22" customFormat="1" x14ac:dyDescent="0.3">
      <c r="C44" s="33"/>
      <c r="F44" s="33"/>
      <c r="G44" s="33"/>
      <c r="H44" s="33"/>
      <c r="I44" s="25"/>
      <c r="J44" s="25"/>
      <c r="K44" s="25"/>
      <c r="L44" s="25"/>
      <c r="M44" s="25"/>
      <c r="N44" s="24" t="e">
        <f>IF(OR('Gereden wedstrijden'!$L$7=5,'Gereden wedstrijden'!$L$7=6),LARGE(I44:M44,1),0)</f>
        <v>#NUM!</v>
      </c>
      <c r="O44" s="24">
        <f>IF('Gereden wedstrijden'!$L$7=6,LARGE(I44:M44,2),0)</f>
        <v>0</v>
      </c>
      <c r="P44" s="24" t="e">
        <f t="shared" si="1"/>
        <v>#NUM!</v>
      </c>
    </row>
    <row r="45" spans="1:17" s="22" customFormat="1" x14ac:dyDescent="0.3">
      <c r="G45" s="33"/>
      <c r="I45" s="24"/>
      <c r="J45" s="25"/>
      <c r="K45" s="24"/>
      <c r="L45" s="25"/>
      <c r="M45" s="25"/>
      <c r="N45" s="24" t="e">
        <f>IF(OR('Gereden wedstrijden'!$L$7=5,'Gereden wedstrijden'!$L$7=6),LARGE(I45:M45,1),0)</f>
        <v>#NUM!</v>
      </c>
      <c r="O45" s="24">
        <f>IF('Gereden wedstrijden'!$L$7=6,LARGE(I45:M45,2),0)</f>
        <v>0</v>
      </c>
      <c r="P45" s="24" t="e">
        <f t="shared" si="1"/>
        <v>#NUM!</v>
      </c>
    </row>
    <row r="46" spans="1:17" s="22" customFormat="1" x14ac:dyDescent="0.3">
      <c r="G46" s="33"/>
      <c r="I46" s="24"/>
      <c r="J46" s="25"/>
      <c r="K46" s="24"/>
      <c r="L46" s="25"/>
      <c r="M46" s="25"/>
      <c r="N46" s="24" t="e">
        <f>IF(OR('Gereden wedstrijden'!$L$7=5,'Gereden wedstrijden'!$L$7=6),LARGE(I46:M46,1),0)</f>
        <v>#NUM!</v>
      </c>
      <c r="O46" s="24">
        <f>IF('Gereden wedstrijden'!$L$7=6,LARGE(I46:M46,2),0)</f>
        <v>0</v>
      </c>
      <c r="P46" s="24" t="e">
        <f t="shared" si="1"/>
        <v>#NUM!</v>
      </c>
    </row>
    <row r="47" spans="1:17" s="22" customFormat="1" x14ac:dyDescent="0.3">
      <c r="G47" s="33"/>
      <c r="I47" s="25"/>
      <c r="J47" s="25"/>
      <c r="K47" s="25"/>
      <c r="L47" s="25"/>
      <c r="M47" s="25"/>
      <c r="N47" s="24" t="e">
        <f>IF(OR('Gereden wedstrijden'!$L$7=5,'Gereden wedstrijden'!$L$7=6),LARGE(I47:M47,1),0)</f>
        <v>#NUM!</v>
      </c>
      <c r="O47" s="24">
        <f>IF('Gereden wedstrijden'!$L$7=6,LARGE(I47:M47,2),0)</f>
        <v>0</v>
      </c>
      <c r="P47" s="24" t="e">
        <f t="shared" si="1"/>
        <v>#NUM!</v>
      </c>
    </row>
    <row r="48" spans="1:17" s="37" customFormat="1" x14ac:dyDescent="0.3">
      <c r="A48" s="22"/>
      <c r="B48" s="22"/>
      <c r="C48" s="22"/>
      <c r="D48" s="22"/>
      <c r="E48" s="22"/>
      <c r="F48" s="22"/>
      <c r="G48" s="33"/>
      <c r="H48" s="22"/>
      <c r="I48" s="25"/>
      <c r="J48" s="24"/>
      <c r="K48" s="25"/>
      <c r="L48" s="25"/>
      <c r="M48" s="25"/>
      <c r="N48" s="24" t="e">
        <f>IF(OR('Gereden wedstrijden'!$L$7=5,'Gereden wedstrijden'!$L$7=6),LARGE(I48:M48,1),0)</f>
        <v>#NUM!</v>
      </c>
      <c r="O48" s="24">
        <f>IF('Gereden wedstrijden'!$L$7=6,LARGE(I48:M48,2),0)</f>
        <v>0</v>
      </c>
      <c r="P48" s="24" t="e">
        <f t="shared" si="1"/>
        <v>#NUM!</v>
      </c>
      <c r="Q48" s="22"/>
    </row>
    <row r="49" spans="1:17" s="37" customFormat="1" x14ac:dyDescent="0.3">
      <c r="A49" s="22"/>
      <c r="B49" s="22"/>
      <c r="C49" s="22"/>
      <c r="D49" s="22"/>
      <c r="E49" s="22"/>
      <c r="F49" s="22"/>
      <c r="G49" s="33"/>
      <c r="H49" s="22"/>
      <c r="I49" s="25"/>
      <c r="J49" s="25"/>
      <c r="K49" s="24"/>
      <c r="L49" s="25"/>
      <c r="M49" s="25"/>
      <c r="N49" s="24" t="e">
        <f>IF(OR('Gereden wedstrijden'!$L$7=5,'Gereden wedstrijden'!$L$7=6),LARGE(I49:M49,1),0)</f>
        <v>#NUM!</v>
      </c>
      <c r="O49" s="24">
        <f>IF('Gereden wedstrijden'!$L$7=6,LARGE(I49:M49,2),0)</f>
        <v>0</v>
      </c>
      <c r="P49" s="24" t="e">
        <f t="shared" si="1"/>
        <v>#NUM!</v>
      </c>
      <c r="Q49" s="22"/>
    </row>
    <row r="50" spans="1:17" s="37" customFormat="1" x14ac:dyDescent="0.3">
      <c r="A50" s="22"/>
      <c r="B50" s="22"/>
      <c r="C50" s="22"/>
      <c r="D50" s="22"/>
      <c r="E50" s="22"/>
      <c r="F50" s="22"/>
      <c r="G50" s="33"/>
      <c r="H50" s="22"/>
      <c r="I50" s="25"/>
      <c r="J50" s="24"/>
      <c r="K50" s="24"/>
      <c r="L50" s="25"/>
      <c r="M50" s="25"/>
      <c r="N50" s="24" t="e">
        <f>IF(OR('Gereden wedstrijden'!$L$7=5,'Gereden wedstrijden'!$L$7=6),LARGE(I50:M50,1),0)</f>
        <v>#NUM!</v>
      </c>
      <c r="O50" s="24">
        <f>IF('Gereden wedstrijden'!$L$7=6,LARGE(I50:M50,2),0)</f>
        <v>0</v>
      </c>
      <c r="P50" s="24" t="e">
        <f t="shared" si="1"/>
        <v>#NUM!</v>
      </c>
      <c r="Q50" s="22"/>
    </row>
    <row r="51" spans="1:17" s="37" customFormat="1" x14ac:dyDescent="0.3">
      <c r="A51" s="22"/>
      <c r="B51" s="22"/>
      <c r="C51" s="22"/>
      <c r="D51" s="22"/>
      <c r="E51" s="22"/>
      <c r="F51" s="22"/>
      <c r="G51" s="33"/>
      <c r="H51" s="22"/>
      <c r="I51" s="24"/>
      <c r="J51" s="25"/>
      <c r="K51" s="24"/>
      <c r="L51" s="25"/>
      <c r="M51" s="25"/>
      <c r="N51" s="24" t="e">
        <f>IF(OR('Gereden wedstrijden'!$L$7=5,'Gereden wedstrijden'!$L$7=6),LARGE(I51:M51,1),0)</f>
        <v>#NUM!</v>
      </c>
      <c r="O51" s="24">
        <f>IF('Gereden wedstrijden'!$L$7=6,LARGE(I51:M51,2),0)</f>
        <v>0</v>
      </c>
      <c r="P51" s="24" t="e">
        <f t="shared" si="1"/>
        <v>#NUM!</v>
      </c>
      <c r="Q51" s="22"/>
    </row>
    <row r="52" spans="1:17" s="35" customFormat="1" x14ac:dyDescent="0.3">
      <c r="A52" s="22"/>
      <c r="B52" s="22"/>
      <c r="C52" s="22"/>
      <c r="D52" s="22"/>
      <c r="E52" s="22"/>
      <c r="F52" s="22"/>
      <c r="G52" s="33"/>
      <c r="H52" s="22"/>
      <c r="I52" s="25"/>
      <c r="J52" s="25"/>
      <c r="K52" s="25"/>
      <c r="L52" s="25"/>
      <c r="M52" s="25"/>
      <c r="N52" s="24" t="e">
        <f>IF(OR('Gereden wedstrijden'!$L$7=5,'Gereden wedstrijden'!$L$7=6),LARGE(I52:M52,1),0)</f>
        <v>#NUM!</v>
      </c>
      <c r="O52" s="24">
        <f>IF('Gereden wedstrijden'!$L$7=6,LARGE(I52:M52,2),0)</f>
        <v>0</v>
      </c>
      <c r="P52" s="24" t="e">
        <f t="shared" si="1"/>
        <v>#NUM!</v>
      </c>
      <c r="Q52" s="22"/>
    </row>
    <row r="53" spans="1:17" s="35" customFormat="1" x14ac:dyDescent="0.3">
      <c r="A53" s="12"/>
      <c r="B53" s="12"/>
      <c r="C53" s="12"/>
      <c r="D53" s="12"/>
      <c r="E53" s="12"/>
      <c r="F53" s="12"/>
      <c r="G53" s="12"/>
      <c r="H53" s="12"/>
      <c r="I53" s="24"/>
      <c r="J53" s="25"/>
      <c r="K53" s="24"/>
      <c r="L53" s="25"/>
      <c r="M53" s="25"/>
      <c r="N53" s="24" t="e">
        <f>IF(OR('Gereden wedstrijden'!$L$7=5,'Gereden wedstrijden'!$L$7=6),LARGE(I53:M53,1),0)</f>
        <v>#NUM!</v>
      </c>
      <c r="O53" s="24">
        <f>IF('Gereden wedstrijden'!$L$7=6,LARGE(I53:M53,2),0)</f>
        <v>0</v>
      </c>
      <c r="P53" s="24" t="e">
        <f t="shared" si="1"/>
        <v>#NUM!</v>
      </c>
      <c r="Q53" s="22"/>
    </row>
    <row r="54" spans="1:17" s="35" customFormat="1" x14ac:dyDescent="0.3">
      <c r="A54" s="38"/>
      <c r="B54" s="38"/>
      <c r="C54" s="38"/>
      <c r="D54" s="38"/>
      <c r="E54" s="38"/>
      <c r="F54" s="38"/>
      <c r="G54" s="38"/>
      <c r="H54" s="38"/>
      <c r="I54" s="25"/>
      <c r="J54" s="24"/>
      <c r="K54" s="24"/>
      <c r="L54" s="25"/>
      <c r="M54" s="25"/>
      <c r="N54" s="24" t="e">
        <f>IF(OR('Gereden wedstrijden'!$L$7=5,'Gereden wedstrijden'!$L$7=6),LARGE(I54:M54,1),0)</f>
        <v>#NUM!</v>
      </c>
      <c r="O54" s="24">
        <f>IF('Gereden wedstrijden'!$L$7=6,LARGE(I54:M54,2),0)</f>
        <v>0</v>
      </c>
      <c r="P54" s="24" t="e">
        <f t="shared" si="1"/>
        <v>#NUM!</v>
      </c>
      <c r="Q54" s="22"/>
    </row>
    <row r="55" spans="1:17" s="35" customFormat="1" x14ac:dyDescent="0.3">
      <c r="A55" s="38"/>
      <c r="B55" s="38"/>
      <c r="C55" s="38"/>
      <c r="D55" s="38"/>
      <c r="E55" s="38"/>
      <c r="F55" s="38"/>
      <c r="G55" s="38"/>
      <c r="H55" s="38"/>
      <c r="I55" s="25"/>
      <c r="J55" s="24"/>
      <c r="K55" s="25"/>
      <c r="L55" s="25"/>
      <c r="M55" s="25"/>
      <c r="N55" s="24" t="e">
        <f>IF(OR('Gereden wedstrijden'!$L$7=5,'Gereden wedstrijden'!$L$7=6),LARGE(I55:M55,1),0)</f>
        <v>#NUM!</v>
      </c>
      <c r="O55" s="24">
        <f>IF('Gereden wedstrijden'!$L$7=6,LARGE(I55:M55,2),0)</f>
        <v>0</v>
      </c>
      <c r="P55" s="24" t="e">
        <f t="shared" si="1"/>
        <v>#NUM!</v>
      </c>
      <c r="Q55" s="22"/>
    </row>
    <row r="56" spans="1:17" s="35" customFormat="1" x14ac:dyDescent="0.3">
      <c r="A56" s="12"/>
      <c r="B56" s="12"/>
      <c r="C56" s="12"/>
      <c r="D56" s="12"/>
      <c r="E56" s="12"/>
      <c r="F56" s="12"/>
      <c r="G56" s="12"/>
      <c r="H56" s="12"/>
      <c r="I56" s="25"/>
      <c r="J56" s="24"/>
      <c r="K56" s="25"/>
      <c r="L56" s="25"/>
      <c r="M56" s="25"/>
      <c r="N56" s="24" t="e">
        <f>IF(OR('Gereden wedstrijden'!$L$7=5,'Gereden wedstrijden'!$L$7=6),LARGE(I56:M56,1),0)</f>
        <v>#NUM!</v>
      </c>
      <c r="O56" s="24">
        <f>IF('Gereden wedstrijden'!$L$7=6,LARGE(I56:M56,2),0)</f>
        <v>0</v>
      </c>
      <c r="P56" s="24" t="e">
        <f t="shared" si="1"/>
        <v>#NUM!</v>
      </c>
      <c r="Q56" s="22"/>
    </row>
    <row r="57" spans="1:17" s="35" customFormat="1" x14ac:dyDescent="0.3">
      <c r="A57" s="12"/>
      <c r="B57" s="12"/>
      <c r="C57" s="12"/>
      <c r="D57" s="12"/>
      <c r="E57" s="12"/>
      <c r="F57" s="12"/>
      <c r="G57" s="12"/>
      <c r="H57" s="12"/>
      <c r="I57" s="24"/>
      <c r="J57" s="25"/>
      <c r="K57" s="25"/>
      <c r="L57" s="25"/>
      <c r="M57" s="25"/>
      <c r="N57" s="24" t="e">
        <f>IF(OR('Gereden wedstrijden'!$L$7=5,'Gereden wedstrijden'!$L$7=6),LARGE(I57:M57,1),0)</f>
        <v>#NUM!</v>
      </c>
      <c r="O57" s="24">
        <f>IF('Gereden wedstrijden'!$L$7=6,LARGE(I57:M57,2),0)</f>
        <v>0</v>
      </c>
      <c r="P57" s="24" t="e">
        <f t="shared" si="1"/>
        <v>#NUM!</v>
      </c>
      <c r="Q57" s="22"/>
    </row>
    <row r="58" spans="1:17" s="35" customFormat="1" x14ac:dyDescent="0.3">
      <c r="A58" s="12"/>
      <c r="B58" s="12"/>
      <c r="C58" s="12"/>
      <c r="D58" s="12"/>
      <c r="E58" s="12"/>
      <c r="F58" s="12"/>
      <c r="G58" s="12"/>
      <c r="H58" s="12"/>
      <c r="I58" s="24"/>
      <c r="J58" s="25"/>
      <c r="K58" s="24"/>
      <c r="L58" s="25"/>
      <c r="M58" s="25"/>
      <c r="N58" s="24" t="e">
        <f>IF(OR('Gereden wedstrijden'!$L$7=5,'Gereden wedstrijden'!$L$7=6),LARGE(I58:M58,1),0)</f>
        <v>#NUM!</v>
      </c>
      <c r="O58" s="24">
        <f>IF('Gereden wedstrijden'!$L$7=6,LARGE(I58:M58,2),0)</f>
        <v>0</v>
      </c>
      <c r="P58" s="24" t="e">
        <f t="shared" si="1"/>
        <v>#NUM!</v>
      </c>
      <c r="Q58" s="22"/>
    </row>
    <row r="59" spans="1:17" s="35" customFormat="1" x14ac:dyDescent="0.3">
      <c r="A59" s="12"/>
      <c r="B59" s="12"/>
      <c r="C59" s="12"/>
      <c r="D59" s="12"/>
      <c r="E59" s="12"/>
      <c r="F59" s="12"/>
      <c r="G59" s="12"/>
      <c r="H59" s="12"/>
      <c r="I59" s="25"/>
      <c r="J59" s="24"/>
      <c r="K59" s="25"/>
      <c r="L59" s="25"/>
      <c r="M59" s="25"/>
      <c r="N59" s="24" t="e">
        <f>IF(OR('Gereden wedstrijden'!$L$7=5,'Gereden wedstrijden'!$L$7=6),LARGE(I59:M59,1),0)</f>
        <v>#NUM!</v>
      </c>
      <c r="O59" s="24">
        <f>IF('Gereden wedstrijden'!$L$7=6,LARGE(I59:M59,2),0)</f>
        <v>0</v>
      </c>
      <c r="P59" s="24" t="e">
        <f t="shared" si="1"/>
        <v>#NUM!</v>
      </c>
      <c r="Q59" s="22"/>
    </row>
    <row r="60" spans="1:17" s="35" customFormat="1" x14ac:dyDescent="0.3">
      <c r="A60" s="12"/>
      <c r="B60" s="12"/>
      <c r="C60" s="12"/>
      <c r="D60" s="12"/>
      <c r="E60" s="12"/>
      <c r="F60" s="12"/>
      <c r="G60" s="12"/>
      <c r="H60" s="12"/>
      <c r="I60" s="24"/>
      <c r="J60" s="25"/>
      <c r="K60" s="24"/>
      <c r="L60" s="25"/>
      <c r="M60" s="25"/>
      <c r="N60" s="24" t="e">
        <f>IF(OR('Gereden wedstrijden'!$L$7=5,'Gereden wedstrijden'!$L$7=6),LARGE(I60:M60,1),0)</f>
        <v>#NUM!</v>
      </c>
      <c r="O60" s="24">
        <f>IF('Gereden wedstrijden'!$L$7=6,LARGE(I60:M60,2),0)</f>
        <v>0</v>
      </c>
      <c r="P60" s="24" t="e">
        <f t="shared" si="1"/>
        <v>#NUM!</v>
      </c>
      <c r="Q60" s="22"/>
    </row>
    <row r="61" spans="1:17" s="38" customFormat="1" x14ac:dyDescent="0.3">
      <c r="A61" s="12"/>
      <c r="B61" s="12"/>
      <c r="C61" s="12"/>
      <c r="D61" s="12"/>
      <c r="E61" s="12"/>
      <c r="F61" s="12"/>
      <c r="G61" s="12"/>
      <c r="H61" s="12"/>
      <c r="I61" s="13"/>
      <c r="J61" s="13"/>
      <c r="K61" s="13"/>
      <c r="L61" s="13"/>
      <c r="M61" s="13"/>
      <c r="N61" s="13"/>
      <c r="O61" s="13"/>
      <c r="P61" s="13"/>
      <c r="Q61" s="12"/>
    </row>
    <row r="62" spans="1:17" s="38" customFormat="1" x14ac:dyDescent="0.3">
      <c r="A62" s="12"/>
      <c r="B62" s="12"/>
      <c r="C62" s="12"/>
      <c r="D62" s="12"/>
      <c r="E62" s="12"/>
      <c r="F62" s="12"/>
      <c r="G62" s="12"/>
      <c r="H62" s="12"/>
      <c r="I62" s="39"/>
      <c r="J62" s="39"/>
      <c r="K62" s="39"/>
      <c r="L62" s="39"/>
      <c r="M62" s="39"/>
      <c r="N62" s="39"/>
      <c r="O62" s="39"/>
      <c r="P62" s="39"/>
    </row>
    <row r="63" spans="1:17" s="38" customFormat="1" x14ac:dyDescent="0.3">
      <c r="A63" s="12"/>
      <c r="B63" s="12"/>
      <c r="C63" s="12"/>
      <c r="D63" s="12"/>
      <c r="E63" s="12"/>
      <c r="F63" s="12"/>
      <c r="G63" s="12"/>
      <c r="H63" s="12"/>
      <c r="I63" s="39"/>
      <c r="J63" s="39"/>
      <c r="K63" s="39"/>
      <c r="L63" s="39"/>
      <c r="M63" s="39"/>
      <c r="N63" s="39"/>
      <c r="O63" s="39"/>
      <c r="P63" s="39"/>
    </row>
  </sheetData>
  <sheetProtection selectLockedCells="1" selectUnlockedCells="1"/>
  <sortState ref="B4:P12">
    <sortCondition ref="P4:P12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3" workbookViewId="0">
      <selection activeCell="C23" sqref="C23:F31"/>
    </sheetView>
  </sheetViews>
  <sheetFormatPr defaultColWidth="9.109375" defaultRowHeight="14.4" outlineLevelCol="1" x14ac:dyDescent="0.3"/>
  <cols>
    <col min="1" max="1" width="5.33203125" style="12" customWidth="1"/>
    <col min="2" max="2" width="10.6640625" style="12" customWidth="1"/>
    <col min="3" max="3" width="33.5546875" style="12" customWidth="1"/>
    <col min="4" max="4" width="23.33203125" style="12" customWidth="1"/>
    <col min="5" max="5" width="6.109375" style="12" customWidth="1"/>
    <col min="6" max="6" width="4" style="12" customWidth="1"/>
    <col min="7" max="7" width="4.44140625" style="12" customWidth="1"/>
    <col min="8" max="8" width="19.5546875" style="12" customWidth="1"/>
    <col min="9" max="10" width="10.88671875" style="13" customWidth="1"/>
    <col min="11" max="11" width="13.44140625" style="13" customWidth="1"/>
    <col min="12" max="12" width="10.109375" style="13" customWidth="1"/>
    <col min="13" max="13" width="12" style="13" bestFit="1" customWidth="1"/>
    <col min="14" max="15" width="9.109375" style="13" hidden="1" customWidth="1" outlineLevel="1"/>
    <col min="16" max="16" width="7.44140625" style="13" customWidth="1" collapsed="1"/>
    <col min="17" max="16384" width="9.109375" style="12"/>
  </cols>
  <sheetData>
    <row r="1" spans="1:17" x14ac:dyDescent="0.3">
      <c r="A1" s="14"/>
      <c r="B1" s="14"/>
      <c r="C1" s="14"/>
      <c r="D1" s="14"/>
      <c r="E1" s="14"/>
      <c r="F1" s="14"/>
      <c r="G1" s="14"/>
      <c r="H1" s="14"/>
      <c r="I1" s="18" t="s">
        <v>2</v>
      </c>
      <c r="J1" s="18" t="s">
        <v>48</v>
      </c>
      <c r="K1" s="18" t="s">
        <v>117</v>
      </c>
      <c r="L1" s="18" t="s">
        <v>118</v>
      </c>
      <c r="M1" s="18" t="s">
        <v>3</v>
      </c>
      <c r="N1" s="18"/>
      <c r="O1" s="18"/>
    </row>
    <row r="2" spans="1:17" x14ac:dyDescent="0.3">
      <c r="A2" s="14"/>
      <c r="B2" s="14"/>
      <c r="C2" s="14"/>
      <c r="D2" s="14"/>
      <c r="E2" s="14"/>
      <c r="F2" s="14"/>
      <c r="G2" s="14"/>
      <c r="H2" s="14"/>
      <c r="I2" s="15">
        <v>42687</v>
      </c>
      <c r="J2" s="15">
        <v>42693</v>
      </c>
      <c r="K2" s="15">
        <v>42700</v>
      </c>
      <c r="L2" s="15">
        <v>42708</v>
      </c>
      <c r="M2" s="15">
        <v>42721</v>
      </c>
      <c r="N2" s="15"/>
      <c r="O2" s="15"/>
    </row>
    <row r="3" spans="1:17" x14ac:dyDescent="0.3">
      <c r="A3" s="16" t="s">
        <v>5</v>
      </c>
      <c r="B3" s="16" t="s">
        <v>6</v>
      </c>
      <c r="C3" s="16" t="s">
        <v>7</v>
      </c>
      <c r="D3" s="16" t="s">
        <v>8</v>
      </c>
      <c r="E3" s="17" t="s">
        <v>9</v>
      </c>
      <c r="F3" s="16" t="s">
        <v>10</v>
      </c>
      <c r="G3" s="16" t="s">
        <v>11</v>
      </c>
      <c r="H3" s="16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8" t="s">
        <v>19</v>
      </c>
      <c r="P3" s="18" t="s">
        <v>20</v>
      </c>
    </row>
    <row r="4" spans="1:17" s="49" customFormat="1" x14ac:dyDescent="0.3">
      <c r="A4" s="49">
        <v>1</v>
      </c>
      <c r="B4" s="49" t="s">
        <v>119</v>
      </c>
      <c r="C4" s="49" t="s">
        <v>120</v>
      </c>
      <c r="D4" s="49" t="s">
        <v>121</v>
      </c>
      <c r="F4" s="56" t="s">
        <v>122</v>
      </c>
      <c r="G4" s="57" t="s">
        <v>25</v>
      </c>
      <c r="H4" s="49" t="s">
        <v>58</v>
      </c>
      <c r="I4" s="50">
        <v>4</v>
      </c>
      <c r="J4" s="51">
        <v>1</v>
      </c>
      <c r="K4" s="50">
        <v>1</v>
      </c>
      <c r="L4" s="51">
        <v>2</v>
      </c>
      <c r="M4" s="51">
        <v>5</v>
      </c>
      <c r="N4" s="50">
        <f>IF(OR('Gereden wedstrijden'!$L$7=5,'Gereden wedstrijden'!$L$7=5),LARGE(I4:M4,1),0)</f>
        <v>5</v>
      </c>
      <c r="O4" s="50">
        <f>IF('Gereden wedstrijden'!$L$7=6,LARGE(I4:M4,2),0)</f>
        <v>0</v>
      </c>
      <c r="P4" s="50">
        <f>SUM(I4:M4)-SUM(N4:O4)</f>
        <v>8</v>
      </c>
      <c r="Q4" s="49" t="s">
        <v>543</v>
      </c>
    </row>
    <row r="5" spans="1:17" s="52" customFormat="1" x14ac:dyDescent="0.3">
      <c r="A5" s="52">
        <v>2</v>
      </c>
      <c r="B5" s="52" t="s">
        <v>123</v>
      </c>
      <c r="C5" s="52" t="s">
        <v>124</v>
      </c>
      <c r="D5" s="52" t="s">
        <v>125</v>
      </c>
      <c r="F5" s="55" t="s">
        <v>122</v>
      </c>
      <c r="G5" s="58" t="s">
        <v>25</v>
      </c>
      <c r="H5" s="52" t="s">
        <v>34</v>
      </c>
      <c r="I5" s="54">
        <v>3</v>
      </c>
      <c r="J5" s="54">
        <v>6</v>
      </c>
      <c r="K5" s="53">
        <v>2</v>
      </c>
      <c r="L5" s="54">
        <v>5</v>
      </c>
      <c r="M5" s="54">
        <v>1</v>
      </c>
      <c r="N5" s="53">
        <f>IF(OR('Gereden wedstrijden'!$L$7=5,'Gereden wedstrijden'!$L$7=5),LARGE(I5:M5,1),0)</f>
        <v>6</v>
      </c>
      <c r="O5" s="53">
        <f>IF('Gereden wedstrijden'!$L$7=6,LARGE(I5:M5,2),0)</f>
        <v>0</v>
      </c>
      <c r="P5" s="53">
        <f>SUM(I5:M5)-SUM(N5:O5)</f>
        <v>11</v>
      </c>
      <c r="Q5" s="52" t="s">
        <v>544</v>
      </c>
    </row>
    <row r="6" spans="1:17" s="52" customFormat="1" x14ac:dyDescent="0.3">
      <c r="A6" s="52">
        <v>3</v>
      </c>
      <c r="B6" s="52" t="s">
        <v>126</v>
      </c>
      <c r="C6" s="52" t="s">
        <v>127</v>
      </c>
      <c r="D6" s="52" t="s">
        <v>128</v>
      </c>
      <c r="F6" s="55" t="s">
        <v>122</v>
      </c>
      <c r="G6" s="58" t="s">
        <v>25</v>
      </c>
      <c r="H6" s="52" t="s">
        <v>34</v>
      </c>
      <c r="I6" s="54">
        <v>11</v>
      </c>
      <c r="J6" s="54">
        <v>2</v>
      </c>
      <c r="K6" s="53">
        <v>3</v>
      </c>
      <c r="L6" s="54">
        <v>6</v>
      </c>
      <c r="M6" s="54">
        <v>2</v>
      </c>
      <c r="N6" s="53">
        <f>IF(OR('Gereden wedstrijden'!$L$7=5,'Gereden wedstrijden'!$L$7=5),LARGE(I6:M6,1),0)</f>
        <v>11</v>
      </c>
      <c r="O6" s="53">
        <f>IF('Gereden wedstrijden'!$L$7=6,LARGE(I6:M6,2),0)</f>
        <v>0</v>
      </c>
      <c r="P6" s="53">
        <f>SUM(I6:M6)-SUM(N6:O6)</f>
        <v>13</v>
      </c>
      <c r="Q6" s="52" t="s">
        <v>544</v>
      </c>
    </row>
    <row r="7" spans="1:17" s="52" customFormat="1" x14ac:dyDescent="0.3">
      <c r="A7" s="52">
        <v>4</v>
      </c>
      <c r="B7" s="52" t="s">
        <v>129</v>
      </c>
      <c r="C7" s="52" t="s">
        <v>130</v>
      </c>
      <c r="D7" s="52" t="s">
        <v>131</v>
      </c>
      <c r="F7" s="55" t="s">
        <v>122</v>
      </c>
      <c r="G7" s="58" t="s">
        <v>25</v>
      </c>
      <c r="H7" s="52" t="s">
        <v>30</v>
      </c>
      <c r="I7" s="53">
        <v>2</v>
      </c>
      <c r="J7" s="54">
        <v>8</v>
      </c>
      <c r="K7" s="54">
        <v>8</v>
      </c>
      <c r="L7" s="54">
        <v>1</v>
      </c>
      <c r="M7" s="54">
        <v>4</v>
      </c>
      <c r="N7" s="53">
        <f>IF(OR('Gereden wedstrijden'!$L$7=5,'Gereden wedstrijden'!$L$7=5),LARGE(I7:M7,1),0)</f>
        <v>8</v>
      </c>
      <c r="O7" s="53">
        <f>IF('Gereden wedstrijden'!$L$7=6,LARGE(I7:M7,2),0)</f>
        <v>0</v>
      </c>
      <c r="P7" s="53">
        <f>SUM(I7:M7)-SUM(N7:O7)</f>
        <v>15</v>
      </c>
      <c r="Q7" s="52" t="s">
        <v>544</v>
      </c>
    </row>
    <row r="8" spans="1:17" s="52" customFormat="1" x14ac:dyDescent="0.3">
      <c r="A8" s="52">
        <v>5</v>
      </c>
      <c r="B8" s="52" t="s">
        <v>138</v>
      </c>
      <c r="C8" s="58" t="s">
        <v>139</v>
      </c>
      <c r="D8" s="58" t="s">
        <v>140</v>
      </c>
      <c r="F8" s="55" t="s">
        <v>122</v>
      </c>
      <c r="G8" s="58" t="s">
        <v>25</v>
      </c>
      <c r="H8" s="52" t="s">
        <v>62</v>
      </c>
      <c r="I8" s="54">
        <v>19</v>
      </c>
      <c r="J8" s="54">
        <v>16</v>
      </c>
      <c r="K8" s="53">
        <v>7</v>
      </c>
      <c r="L8" s="54">
        <v>3</v>
      </c>
      <c r="M8" s="54">
        <v>3</v>
      </c>
      <c r="N8" s="53">
        <f>IF(OR('Gereden wedstrijden'!$L$7=5,'Gereden wedstrijden'!$L$7=5),LARGE(I8:M8,1),0)</f>
        <v>19</v>
      </c>
      <c r="O8" s="53">
        <f>IF('Gereden wedstrijden'!$L$7=6,LARGE(I8:M8,2),0)</f>
        <v>0</v>
      </c>
      <c r="P8" s="53">
        <f>SUM(I8:M8)-SUM(N8:O8)</f>
        <v>29</v>
      </c>
      <c r="Q8" s="52" t="s">
        <v>544</v>
      </c>
    </row>
    <row r="9" spans="1:17" s="22" customFormat="1" x14ac:dyDescent="0.3">
      <c r="A9" s="19"/>
      <c r="B9" s="19"/>
      <c r="C9" s="40"/>
      <c r="D9" s="40"/>
      <c r="E9" s="19"/>
      <c r="F9" s="23"/>
      <c r="G9" s="40"/>
      <c r="H9" s="19"/>
      <c r="I9" s="21"/>
      <c r="J9" s="21"/>
      <c r="K9" s="20"/>
      <c r="L9" s="21"/>
      <c r="M9" s="21"/>
      <c r="N9" s="20"/>
      <c r="O9" s="20"/>
      <c r="P9" s="20"/>
    </row>
    <row r="10" spans="1:17" s="22" customFormat="1" x14ac:dyDescent="0.3">
      <c r="A10" s="19">
        <v>6</v>
      </c>
      <c r="B10" s="19" t="s">
        <v>132</v>
      </c>
      <c r="C10" s="19" t="s">
        <v>133</v>
      </c>
      <c r="D10" s="19" t="s">
        <v>134</v>
      </c>
      <c r="E10" s="19"/>
      <c r="F10" s="23" t="s">
        <v>122</v>
      </c>
      <c r="G10" s="40" t="s">
        <v>25</v>
      </c>
      <c r="H10" s="19" t="s">
        <v>34</v>
      </c>
      <c r="I10" s="21">
        <v>13</v>
      </c>
      <c r="J10" s="21">
        <v>3</v>
      </c>
      <c r="K10" s="21">
        <v>4</v>
      </c>
      <c r="L10" s="21">
        <v>11</v>
      </c>
      <c r="M10" s="21">
        <v>11</v>
      </c>
      <c r="N10" s="20">
        <f>IF(OR('Gereden wedstrijden'!$L$7=5,'Gereden wedstrijden'!$L$7=5),LARGE(I10:M10,1),0)</f>
        <v>13</v>
      </c>
      <c r="O10" s="20">
        <f>IF('Gereden wedstrijden'!$L$7=6,LARGE(I10:M10,2),0)</f>
        <v>0</v>
      </c>
      <c r="P10" s="20">
        <f t="shared" ref="P10:P18" si="0">SUM(I10:M10)-SUM(N10:O10)</f>
        <v>29</v>
      </c>
    </row>
    <row r="11" spans="1:17" s="22" customFormat="1" x14ac:dyDescent="0.3">
      <c r="A11" s="19">
        <v>7</v>
      </c>
      <c r="B11" s="19" t="s">
        <v>135</v>
      </c>
      <c r="C11" s="19" t="s">
        <v>136</v>
      </c>
      <c r="D11" s="19" t="s">
        <v>137</v>
      </c>
      <c r="E11" s="19"/>
      <c r="F11" s="23" t="s">
        <v>122</v>
      </c>
      <c r="G11" s="40" t="s">
        <v>25</v>
      </c>
      <c r="H11" s="19" t="s">
        <v>69</v>
      </c>
      <c r="I11" s="21">
        <v>1</v>
      </c>
      <c r="J11" s="20">
        <v>13</v>
      </c>
      <c r="K11" s="20">
        <v>10</v>
      </c>
      <c r="L11" s="21">
        <v>13</v>
      </c>
      <c r="M11" s="21">
        <v>8</v>
      </c>
      <c r="N11" s="20">
        <f>IF(OR('Gereden wedstrijden'!$L$7=5,'Gereden wedstrijden'!$L$7=5),LARGE(I11:M11,1),0)</f>
        <v>13</v>
      </c>
      <c r="O11" s="20">
        <f>IF('Gereden wedstrijden'!$L$7=6,LARGE(I11:M11,2),0)</f>
        <v>0</v>
      </c>
      <c r="P11" s="20">
        <f t="shared" si="0"/>
        <v>32</v>
      </c>
    </row>
    <row r="12" spans="1:17" s="22" customFormat="1" x14ac:dyDescent="0.3">
      <c r="A12" s="19">
        <v>8</v>
      </c>
      <c r="B12" s="19" t="s">
        <v>141</v>
      </c>
      <c r="C12" s="19" t="s">
        <v>142</v>
      </c>
      <c r="D12" s="19" t="s">
        <v>143</v>
      </c>
      <c r="E12" s="19"/>
      <c r="F12" s="23" t="s">
        <v>122</v>
      </c>
      <c r="G12" s="40" t="s">
        <v>25</v>
      </c>
      <c r="H12" s="19" t="s">
        <v>144</v>
      </c>
      <c r="I12" s="20">
        <v>10</v>
      </c>
      <c r="J12" s="20">
        <v>10</v>
      </c>
      <c r="K12" s="21">
        <v>9</v>
      </c>
      <c r="L12" s="21">
        <v>8</v>
      </c>
      <c r="M12" s="21">
        <v>6</v>
      </c>
      <c r="N12" s="20">
        <f>IF(OR('Gereden wedstrijden'!$L$7=5,'Gereden wedstrijden'!$L$7=5),LARGE(I12:M12,1),0)</f>
        <v>10</v>
      </c>
      <c r="O12" s="20">
        <f>IF('Gereden wedstrijden'!$L$7=6,LARGE(I12:M12,2),0)</f>
        <v>0</v>
      </c>
      <c r="P12" s="20">
        <f t="shared" si="0"/>
        <v>33</v>
      </c>
    </row>
    <row r="13" spans="1:17" s="22" customFormat="1" ht="12.6" customHeight="1" x14ac:dyDescent="0.3">
      <c r="A13" s="19">
        <v>9</v>
      </c>
      <c r="B13" s="19" t="s">
        <v>145</v>
      </c>
      <c r="C13" s="19" t="s">
        <v>146</v>
      </c>
      <c r="D13" s="19" t="s">
        <v>147</v>
      </c>
      <c r="E13" s="19"/>
      <c r="F13" s="23" t="s">
        <v>122</v>
      </c>
      <c r="G13" s="40" t="s">
        <v>25</v>
      </c>
      <c r="H13" s="19" t="s">
        <v>73</v>
      </c>
      <c r="I13" s="21">
        <v>9</v>
      </c>
      <c r="J13" s="21">
        <v>7</v>
      </c>
      <c r="K13" s="20">
        <v>12</v>
      </c>
      <c r="L13" s="21">
        <v>19</v>
      </c>
      <c r="M13" s="21">
        <v>9</v>
      </c>
      <c r="N13" s="20">
        <f>IF(OR('Gereden wedstrijden'!$L$7=5,'Gereden wedstrijden'!$L$7=5),LARGE(I13:M13,1),0)</f>
        <v>19</v>
      </c>
      <c r="O13" s="20">
        <f>IF('Gereden wedstrijden'!$L$7=6,LARGE(I13:M13,2),0)</f>
        <v>0</v>
      </c>
      <c r="P13" s="20">
        <f t="shared" si="0"/>
        <v>37</v>
      </c>
    </row>
    <row r="14" spans="1:17" s="22" customFormat="1" x14ac:dyDescent="0.3">
      <c r="A14" s="19">
        <v>10</v>
      </c>
      <c r="B14" s="19" t="s">
        <v>161</v>
      </c>
      <c r="C14" s="19" t="s">
        <v>162</v>
      </c>
      <c r="D14" s="19" t="s">
        <v>163</v>
      </c>
      <c r="E14" s="19"/>
      <c r="F14" s="19" t="s">
        <v>122</v>
      </c>
      <c r="G14" s="40" t="s">
        <v>25</v>
      </c>
      <c r="H14" s="19" t="s">
        <v>164</v>
      </c>
      <c r="I14" s="20">
        <v>99</v>
      </c>
      <c r="J14" s="20">
        <v>12</v>
      </c>
      <c r="K14" s="21">
        <v>5</v>
      </c>
      <c r="L14" s="21">
        <v>17</v>
      </c>
      <c r="M14" s="21">
        <v>7</v>
      </c>
      <c r="N14" s="20">
        <f>IF(OR('Gereden wedstrijden'!$L$7=5,'Gereden wedstrijden'!$L$7=5),LARGE(I14:M14,1),0)</f>
        <v>99</v>
      </c>
      <c r="O14" s="20">
        <f>IF('Gereden wedstrijden'!$L$7=6,LARGE(I14:M14,2),0)</f>
        <v>0</v>
      </c>
      <c r="P14" s="20">
        <f t="shared" si="0"/>
        <v>41</v>
      </c>
    </row>
    <row r="15" spans="1:17" s="22" customFormat="1" x14ac:dyDescent="0.3">
      <c r="A15" s="19">
        <v>11</v>
      </c>
      <c r="B15" s="19" t="s">
        <v>152</v>
      </c>
      <c r="C15" s="19" t="s">
        <v>153</v>
      </c>
      <c r="D15" s="19" t="s">
        <v>154</v>
      </c>
      <c r="E15" s="19"/>
      <c r="F15" s="23" t="s">
        <v>122</v>
      </c>
      <c r="G15" s="40" t="s">
        <v>25</v>
      </c>
      <c r="H15" s="19" t="s">
        <v>96</v>
      </c>
      <c r="I15" s="21">
        <v>5</v>
      </c>
      <c r="J15" s="21">
        <v>20</v>
      </c>
      <c r="K15" s="20">
        <v>11</v>
      </c>
      <c r="L15" s="21">
        <v>15</v>
      </c>
      <c r="M15" s="21">
        <v>12</v>
      </c>
      <c r="N15" s="20">
        <f>IF(OR('Gereden wedstrijden'!$L$7=5,'Gereden wedstrijden'!$L$7=5),LARGE(I15:M15,1),0)</f>
        <v>20</v>
      </c>
      <c r="O15" s="20">
        <f>IF('Gereden wedstrijden'!$L$7=6,LARGE(I15:M15,2),0)</f>
        <v>0</v>
      </c>
      <c r="P15" s="20">
        <f t="shared" si="0"/>
        <v>43</v>
      </c>
    </row>
    <row r="16" spans="1:17" s="22" customFormat="1" x14ac:dyDescent="0.3">
      <c r="A16" s="19">
        <v>12</v>
      </c>
      <c r="B16" s="19" t="s">
        <v>148</v>
      </c>
      <c r="C16" s="19" t="s">
        <v>149</v>
      </c>
      <c r="D16" s="19" t="s">
        <v>150</v>
      </c>
      <c r="E16" s="19"/>
      <c r="F16" s="19" t="s">
        <v>122</v>
      </c>
      <c r="G16" s="40" t="s">
        <v>25</v>
      </c>
      <c r="H16" s="19" t="s">
        <v>151</v>
      </c>
      <c r="I16" s="21">
        <v>99</v>
      </c>
      <c r="J16" s="20">
        <v>9</v>
      </c>
      <c r="K16" s="20">
        <v>14</v>
      </c>
      <c r="L16" s="21">
        <v>7</v>
      </c>
      <c r="M16" s="21">
        <v>13</v>
      </c>
      <c r="N16" s="20">
        <f>IF(OR('Gereden wedstrijden'!$L$7=5,'Gereden wedstrijden'!$L$7=5),LARGE(I16:M16,1),0)</f>
        <v>99</v>
      </c>
      <c r="O16" s="20">
        <f>IF('Gereden wedstrijden'!$L$7=6,LARGE(I16:M16,2),0)</f>
        <v>0</v>
      </c>
      <c r="P16" s="20">
        <f t="shared" si="0"/>
        <v>43</v>
      </c>
    </row>
    <row r="17" spans="1:17" s="22" customFormat="1" x14ac:dyDescent="0.3">
      <c r="A17" s="19">
        <v>13</v>
      </c>
      <c r="B17" s="19" t="s">
        <v>158</v>
      </c>
      <c r="C17" s="19" t="s">
        <v>159</v>
      </c>
      <c r="D17" s="19" t="s">
        <v>160</v>
      </c>
      <c r="E17" s="19"/>
      <c r="F17" s="23" t="s">
        <v>122</v>
      </c>
      <c r="G17" s="40" t="s">
        <v>25</v>
      </c>
      <c r="H17" s="19" t="s">
        <v>73</v>
      </c>
      <c r="I17" s="20">
        <v>14</v>
      </c>
      <c r="J17" s="21">
        <v>22</v>
      </c>
      <c r="K17" s="20">
        <v>6</v>
      </c>
      <c r="L17" s="21">
        <v>14</v>
      </c>
      <c r="M17" s="21">
        <v>10</v>
      </c>
      <c r="N17" s="20">
        <f>IF(OR('Gereden wedstrijden'!$L$7=5,'Gereden wedstrijden'!$L$7=5),LARGE(I17:M17,1),0)</f>
        <v>22</v>
      </c>
      <c r="O17" s="20">
        <f>IF('Gereden wedstrijden'!$L$7=6,LARGE(I17:M17,2),0)</f>
        <v>0</v>
      </c>
      <c r="P17" s="20">
        <f t="shared" si="0"/>
        <v>44</v>
      </c>
    </row>
    <row r="18" spans="1:17" s="22" customFormat="1" x14ac:dyDescent="0.3">
      <c r="A18" s="19">
        <v>14</v>
      </c>
      <c r="B18" s="19" t="s">
        <v>155</v>
      </c>
      <c r="C18" s="19" t="s">
        <v>156</v>
      </c>
      <c r="D18" s="19" t="s">
        <v>157</v>
      </c>
      <c r="E18" s="19"/>
      <c r="F18" s="23" t="s">
        <v>122</v>
      </c>
      <c r="G18" s="40" t="s">
        <v>25</v>
      </c>
      <c r="H18" s="19" t="s">
        <v>73</v>
      </c>
      <c r="I18" s="21">
        <v>7</v>
      </c>
      <c r="J18" s="21">
        <v>11</v>
      </c>
      <c r="K18" s="20">
        <v>19</v>
      </c>
      <c r="L18" s="21">
        <v>16</v>
      </c>
      <c r="M18" s="21">
        <v>14</v>
      </c>
      <c r="N18" s="20">
        <f>IF(OR('Gereden wedstrijden'!$L$7=5,'Gereden wedstrijden'!$L$7=5),LARGE(I18:M18,1),0)</f>
        <v>19</v>
      </c>
      <c r="O18" s="20">
        <f>IF('Gereden wedstrijden'!$L$7=6,LARGE(I18:M18,2),0)</f>
        <v>0</v>
      </c>
      <c r="P18" s="20">
        <f t="shared" si="0"/>
        <v>48</v>
      </c>
    </row>
    <row r="19" spans="1:17" s="22" customFormat="1" x14ac:dyDescent="0.3"/>
    <row r="20" spans="1:17" s="22" customFormat="1" x14ac:dyDescent="0.3">
      <c r="A20" s="22">
        <v>15</v>
      </c>
      <c r="B20" s="22" t="s">
        <v>165</v>
      </c>
      <c r="C20" s="22" t="s">
        <v>166</v>
      </c>
      <c r="D20" s="22" t="s">
        <v>167</v>
      </c>
      <c r="F20" s="45" t="s">
        <v>122</v>
      </c>
      <c r="G20" s="33" t="s">
        <v>25</v>
      </c>
      <c r="H20" s="22" t="s">
        <v>2</v>
      </c>
      <c r="I20" s="25">
        <v>21</v>
      </c>
      <c r="J20" s="24">
        <v>4</v>
      </c>
      <c r="K20" s="24">
        <v>99</v>
      </c>
      <c r="L20" s="25">
        <v>9</v>
      </c>
      <c r="M20" s="25"/>
      <c r="N20" s="24">
        <f>IF(OR('Gereden wedstrijden'!$L$7=5,'Gereden wedstrijden'!$L$7=5),LARGE(I20:M20,1),0)</f>
        <v>99</v>
      </c>
      <c r="O20" s="24">
        <f>IF('Gereden wedstrijden'!$L$7=6,LARGE(I20:M20,2),0)</f>
        <v>0</v>
      </c>
      <c r="P20" s="24">
        <f>SUM(I20:M20)-SUM(N20:O20)</f>
        <v>34</v>
      </c>
    </row>
    <row r="21" spans="1:17" s="22" customFormat="1" x14ac:dyDescent="0.3">
      <c r="A21" s="22">
        <v>16</v>
      </c>
      <c r="B21" s="22" t="s">
        <v>168</v>
      </c>
      <c r="C21" s="33" t="s">
        <v>169</v>
      </c>
      <c r="D21" s="33" t="s">
        <v>170</v>
      </c>
      <c r="F21" t="s">
        <v>122</v>
      </c>
      <c r="G21" s="33" t="s">
        <v>25</v>
      </c>
      <c r="H21" s="22" t="s">
        <v>171</v>
      </c>
      <c r="I21" s="25">
        <v>15</v>
      </c>
      <c r="J21" s="25">
        <v>15</v>
      </c>
      <c r="K21" s="24">
        <v>13</v>
      </c>
      <c r="L21" s="25">
        <v>12</v>
      </c>
      <c r="M21" s="25"/>
      <c r="N21" s="24">
        <f>IF(OR('Gereden wedstrijden'!$L$7=4,'Gereden wedstrijden'!$L$7=4),LARGE(I21:M21,1),0)</f>
        <v>0</v>
      </c>
      <c r="O21" s="24">
        <f>IF('Gereden wedstrijden'!$L$7=6,LARGE(I21:M21,2),0)</f>
        <v>0</v>
      </c>
      <c r="P21" s="24">
        <f t="shared" ref="P21:P57" si="1">SUM(I21:M21)-SUM(N21:O21)</f>
        <v>55</v>
      </c>
    </row>
    <row r="22" spans="1:17" s="22" customFormat="1" x14ac:dyDescent="0.3">
      <c r="A22" s="22">
        <v>17</v>
      </c>
      <c r="B22" s="22" t="s">
        <v>172</v>
      </c>
      <c r="C22" s="22" t="s">
        <v>124</v>
      </c>
      <c r="D22" s="22" t="s">
        <v>173</v>
      </c>
      <c r="F22" t="s">
        <v>122</v>
      </c>
      <c r="G22" s="33" t="s">
        <v>25</v>
      </c>
      <c r="H22" s="22" t="s">
        <v>34</v>
      </c>
      <c r="I22" s="24">
        <v>18</v>
      </c>
      <c r="J22" s="25">
        <v>99</v>
      </c>
      <c r="K22" s="25">
        <v>18</v>
      </c>
      <c r="L22" s="25">
        <v>10</v>
      </c>
      <c r="M22" s="25"/>
      <c r="N22" s="24">
        <f>IF(OR('Gereden wedstrijden'!$L$7=4,'Gereden wedstrijden'!$L$7=4),LARGE(I22:M22,1),0)</f>
        <v>0</v>
      </c>
      <c r="O22" s="24">
        <f>IF('Gereden wedstrijden'!$L$7=6,LARGE(I22:M22,2),0)</f>
        <v>0</v>
      </c>
      <c r="P22" s="24">
        <f t="shared" si="1"/>
        <v>145</v>
      </c>
    </row>
    <row r="23" spans="1:17" s="22" customFormat="1" ht="13.95" customHeight="1" x14ac:dyDescent="0.3">
      <c r="A23" s="22">
        <v>18</v>
      </c>
      <c r="B23" s="22" t="s">
        <v>174</v>
      </c>
      <c r="C23" s="33" t="s">
        <v>175</v>
      </c>
      <c r="D23" s="33" t="s">
        <v>176</v>
      </c>
      <c r="F23" t="s">
        <v>122</v>
      </c>
      <c r="G23" s="33" t="s">
        <v>25</v>
      </c>
      <c r="H23" s="22" t="s">
        <v>177</v>
      </c>
      <c r="I23" s="24">
        <v>22</v>
      </c>
      <c r="J23" s="25">
        <v>13</v>
      </c>
      <c r="K23" s="24">
        <v>16</v>
      </c>
      <c r="L23" s="25">
        <v>99</v>
      </c>
      <c r="M23" s="25"/>
      <c r="N23" s="24">
        <f>IF(OR('Gereden wedstrijden'!$L$7=4,'Gereden wedstrijden'!$L$7=4),LARGE(I23:M23,1),0)</f>
        <v>0</v>
      </c>
      <c r="O23" s="24">
        <f>IF('Gereden wedstrijden'!$L$7=6,LARGE(I23:M23,2),0)</f>
        <v>0</v>
      </c>
      <c r="P23" s="24">
        <f t="shared" si="1"/>
        <v>150</v>
      </c>
    </row>
    <row r="24" spans="1:17" s="22" customFormat="1" x14ac:dyDescent="0.3">
      <c r="A24" s="22">
        <v>19</v>
      </c>
      <c r="B24" s="22" t="s">
        <v>178</v>
      </c>
      <c r="C24" s="22" t="s">
        <v>179</v>
      </c>
      <c r="D24" s="22" t="s">
        <v>180</v>
      </c>
      <c r="F24" t="s">
        <v>122</v>
      </c>
      <c r="G24" s="33" t="s">
        <v>25</v>
      </c>
      <c r="H24" s="22" t="s">
        <v>41</v>
      </c>
      <c r="I24" s="25">
        <v>23</v>
      </c>
      <c r="J24" s="24">
        <v>99</v>
      </c>
      <c r="K24" s="24">
        <v>17</v>
      </c>
      <c r="L24" s="25">
        <v>18</v>
      </c>
      <c r="M24" s="25"/>
      <c r="N24" s="24">
        <f>IF(OR('Gereden wedstrijden'!$L$7=4,'Gereden wedstrijden'!$L$7=4),LARGE(I24:M24,1),0)</f>
        <v>0</v>
      </c>
      <c r="O24" s="24">
        <f>IF('Gereden wedstrijden'!$L$7=6,LARGE(I24:M24,2),0)</f>
        <v>0</v>
      </c>
      <c r="P24" s="24">
        <f t="shared" si="1"/>
        <v>157</v>
      </c>
    </row>
    <row r="25" spans="1:17" s="22" customFormat="1" x14ac:dyDescent="0.3">
      <c r="A25" s="22">
        <v>20</v>
      </c>
      <c r="B25" s="22" t="s">
        <v>181</v>
      </c>
      <c r="C25" s="22" t="s">
        <v>182</v>
      </c>
      <c r="D25" s="22" t="s">
        <v>183</v>
      </c>
      <c r="F25" t="s">
        <v>122</v>
      </c>
      <c r="G25" s="33" t="s">
        <v>25</v>
      </c>
      <c r="H25" s="22" t="s">
        <v>30</v>
      </c>
      <c r="I25" s="24">
        <v>12</v>
      </c>
      <c r="J25" s="25">
        <v>5</v>
      </c>
      <c r="K25" s="24">
        <v>99</v>
      </c>
      <c r="L25" s="25">
        <v>99</v>
      </c>
      <c r="M25" s="25"/>
      <c r="N25" s="24">
        <f>IF(OR('Gereden wedstrijden'!$L$7=4,'Gereden wedstrijden'!$L$7=4),LARGE(I25:M25,1),0)</f>
        <v>0</v>
      </c>
      <c r="O25" s="24">
        <f>IF('Gereden wedstrijden'!$L$7=6,LARGE(I25:M25,2),0)</f>
        <v>0</v>
      </c>
      <c r="P25" s="24">
        <f t="shared" si="1"/>
        <v>215</v>
      </c>
    </row>
    <row r="26" spans="1:17" s="22" customFormat="1" x14ac:dyDescent="0.3">
      <c r="A26" s="22">
        <v>21</v>
      </c>
      <c r="B26" s="22" t="s">
        <v>184</v>
      </c>
      <c r="C26" s="22" t="s">
        <v>185</v>
      </c>
      <c r="D26" s="22" t="s">
        <v>186</v>
      </c>
      <c r="F26" t="s">
        <v>122</v>
      </c>
      <c r="G26" s="33" t="s">
        <v>25</v>
      </c>
      <c r="H26" s="22" t="s">
        <v>100</v>
      </c>
      <c r="I26" s="24">
        <v>6</v>
      </c>
      <c r="J26" s="24">
        <v>22</v>
      </c>
      <c r="K26" s="24">
        <v>99</v>
      </c>
      <c r="L26" s="25">
        <v>99</v>
      </c>
      <c r="M26" s="25"/>
      <c r="N26" s="24">
        <f>IF(OR('Gereden wedstrijden'!$L$7=4,'Gereden wedstrijden'!$L$7=4),LARGE(I26:M26,1),0)</f>
        <v>0</v>
      </c>
      <c r="O26" s="24">
        <f>IF('Gereden wedstrijden'!$L$7=6,LARGE(I26:M26,2),0)</f>
        <v>0</v>
      </c>
      <c r="P26" s="24">
        <f t="shared" si="1"/>
        <v>226</v>
      </c>
    </row>
    <row r="27" spans="1:17" s="22" customFormat="1" x14ac:dyDescent="0.3">
      <c r="A27" s="22">
        <v>22</v>
      </c>
      <c r="B27" s="22" t="s">
        <v>187</v>
      </c>
      <c r="C27" s="22" t="s">
        <v>188</v>
      </c>
      <c r="D27" s="22" t="s">
        <v>189</v>
      </c>
      <c r="F27" t="s">
        <v>122</v>
      </c>
      <c r="G27" s="33" t="s">
        <v>25</v>
      </c>
      <c r="H27" s="22" t="s">
        <v>151</v>
      </c>
      <c r="I27" s="24">
        <v>20</v>
      </c>
      <c r="J27" s="25">
        <v>17</v>
      </c>
      <c r="K27" s="25">
        <v>99</v>
      </c>
      <c r="L27" s="25">
        <v>99</v>
      </c>
      <c r="M27" s="25"/>
      <c r="N27" s="24">
        <f>IF(OR('Gereden wedstrijden'!$L$7=4,'Gereden wedstrijden'!$L$7=4),LARGE(I27:M27,1),0)</f>
        <v>0</v>
      </c>
      <c r="O27" s="24">
        <f>IF('Gereden wedstrijden'!$L$7=6,LARGE(I27:M27,2),0)</f>
        <v>0</v>
      </c>
      <c r="P27" s="24">
        <f t="shared" si="1"/>
        <v>235</v>
      </c>
      <c r="Q27" s="22" t="s">
        <v>190</v>
      </c>
    </row>
    <row r="28" spans="1:17" s="22" customFormat="1" x14ac:dyDescent="0.3">
      <c r="A28" s="22">
        <v>23</v>
      </c>
      <c r="B28" s="22" t="s">
        <v>191</v>
      </c>
      <c r="C28" s="22" t="s">
        <v>192</v>
      </c>
      <c r="D28" s="22" t="s">
        <v>193</v>
      </c>
      <c r="F28" s="33" t="s">
        <v>122</v>
      </c>
      <c r="G28" s="33" t="s">
        <v>25</v>
      </c>
      <c r="H28" s="33" t="s">
        <v>1</v>
      </c>
      <c r="I28" s="25">
        <v>99</v>
      </c>
      <c r="J28" s="25">
        <v>24</v>
      </c>
      <c r="K28" s="25">
        <v>15</v>
      </c>
      <c r="L28" s="25">
        <v>99</v>
      </c>
      <c r="M28" s="25"/>
      <c r="N28" s="24">
        <f>IF(OR('Gereden wedstrijden'!$L$7=4,'Gereden wedstrijden'!$L$7=4),LARGE(I28:M28,1),0)</f>
        <v>0</v>
      </c>
      <c r="O28" s="24">
        <f>IF('Gereden wedstrijden'!$L$7=6,LARGE(I28:M28,2),0)</f>
        <v>0</v>
      </c>
      <c r="P28" s="24">
        <f t="shared" si="1"/>
        <v>237</v>
      </c>
    </row>
    <row r="29" spans="1:17" s="22" customFormat="1" x14ac:dyDescent="0.3">
      <c r="A29" s="22">
        <v>24</v>
      </c>
      <c r="B29" s="41" t="s">
        <v>194</v>
      </c>
      <c r="C29" s="41" t="s">
        <v>195</v>
      </c>
      <c r="D29" s="41" t="s">
        <v>196</v>
      </c>
      <c r="F29" s="22" t="s">
        <v>122</v>
      </c>
      <c r="G29" s="33" t="s">
        <v>25</v>
      </c>
      <c r="H29" s="22" t="s">
        <v>151</v>
      </c>
      <c r="I29" s="24">
        <v>99</v>
      </c>
      <c r="J29" s="25">
        <v>99</v>
      </c>
      <c r="K29" s="25">
        <v>99</v>
      </c>
      <c r="L29" s="25">
        <v>4</v>
      </c>
      <c r="M29" s="25"/>
      <c r="N29" s="24">
        <f>IF(OR('Gereden wedstrijden'!$L$7=4,'Gereden wedstrijden'!$L$7=4),LARGE(I29:M29,1),0)</f>
        <v>0</v>
      </c>
      <c r="O29" s="24">
        <f>IF('Gereden wedstrijden'!$L$7=6,LARGE(I29:M29,2),0)</f>
        <v>0</v>
      </c>
      <c r="P29" s="24">
        <f t="shared" si="1"/>
        <v>301</v>
      </c>
    </row>
    <row r="30" spans="1:17" s="22" customFormat="1" x14ac:dyDescent="0.3">
      <c r="A30" s="22">
        <v>25</v>
      </c>
      <c r="B30" s="22" t="s">
        <v>197</v>
      </c>
      <c r="C30" s="22" t="s">
        <v>198</v>
      </c>
      <c r="D30" s="22" t="s">
        <v>199</v>
      </c>
      <c r="F30" t="s">
        <v>122</v>
      </c>
      <c r="G30" s="33" t="s">
        <v>25</v>
      </c>
      <c r="H30" s="22" t="s">
        <v>41</v>
      </c>
      <c r="I30" s="24">
        <v>16</v>
      </c>
      <c r="J30" s="25">
        <v>90</v>
      </c>
      <c r="K30" s="25">
        <v>99</v>
      </c>
      <c r="L30" s="25">
        <v>99</v>
      </c>
      <c r="M30" s="25"/>
      <c r="N30" s="24">
        <f>IF(OR('Gereden wedstrijden'!$L$7=4,'Gereden wedstrijden'!$L$7=4),LARGE(I30:M30,1),0)</f>
        <v>0</v>
      </c>
      <c r="O30" s="24">
        <f>IF('Gereden wedstrijden'!$L$7=6,LARGE(I30:M30,2),0)</f>
        <v>0</v>
      </c>
      <c r="P30" s="24">
        <f t="shared" si="1"/>
        <v>304</v>
      </c>
    </row>
    <row r="31" spans="1:17" s="22" customFormat="1" x14ac:dyDescent="0.3">
      <c r="A31" s="22">
        <v>26</v>
      </c>
      <c r="B31" s="22" t="s">
        <v>200</v>
      </c>
      <c r="C31" s="22" t="s">
        <v>201</v>
      </c>
      <c r="D31" s="22" t="s">
        <v>202</v>
      </c>
      <c r="F31" t="s">
        <v>122</v>
      </c>
      <c r="G31" s="33" t="s">
        <v>25</v>
      </c>
      <c r="H31" s="22" t="s">
        <v>2</v>
      </c>
      <c r="I31" s="24">
        <v>8</v>
      </c>
      <c r="J31" s="24">
        <v>99</v>
      </c>
      <c r="K31" s="24">
        <v>99</v>
      </c>
      <c r="L31" s="25">
        <v>99</v>
      </c>
      <c r="M31" s="25"/>
      <c r="N31" s="24">
        <f>IF(OR('Gereden wedstrijden'!$L$7=4,'Gereden wedstrijden'!$L$7=4),LARGE(I31:M31,1),0)</f>
        <v>0</v>
      </c>
      <c r="O31" s="24">
        <f>IF('Gereden wedstrijden'!$L$7=6,LARGE(I31:M31,2),0)</f>
        <v>0</v>
      </c>
      <c r="P31" s="24">
        <f t="shared" si="1"/>
        <v>305</v>
      </c>
    </row>
    <row r="32" spans="1:17" s="22" customFormat="1" x14ac:dyDescent="0.3">
      <c r="A32" s="22">
        <v>27</v>
      </c>
      <c r="B32" s="22" t="s">
        <v>203</v>
      </c>
      <c r="C32" s="22" t="s">
        <v>204</v>
      </c>
      <c r="D32" s="22" t="s">
        <v>205</v>
      </c>
      <c r="F32" t="s">
        <v>122</v>
      </c>
      <c r="G32" s="33" t="s">
        <v>25</v>
      </c>
      <c r="H32" s="22" t="s">
        <v>2</v>
      </c>
      <c r="I32" s="25">
        <v>17</v>
      </c>
      <c r="J32" s="24">
        <v>99</v>
      </c>
      <c r="K32" s="24">
        <v>99</v>
      </c>
      <c r="L32" s="25">
        <v>99</v>
      </c>
      <c r="M32" s="25"/>
      <c r="N32" s="24">
        <f>IF(OR('Gereden wedstrijden'!$L$7=4,'Gereden wedstrijden'!$L$7=4),LARGE(I32:M32,1),0)</f>
        <v>0</v>
      </c>
      <c r="O32" s="24">
        <f>IF('Gereden wedstrijden'!$L$7=6,LARGE(I32:M32,2),0)</f>
        <v>0</v>
      </c>
      <c r="P32" s="24">
        <f t="shared" si="1"/>
        <v>314</v>
      </c>
    </row>
    <row r="33" spans="1:17" s="22" customFormat="1" x14ac:dyDescent="0.3">
      <c r="A33" s="22">
        <v>28</v>
      </c>
      <c r="B33" s="22" t="s">
        <v>206</v>
      </c>
      <c r="C33" s="22" t="s">
        <v>207</v>
      </c>
      <c r="D33" s="22" t="s">
        <v>208</v>
      </c>
      <c r="F33" s="22" t="s">
        <v>122</v>
      </c>
      <c r="G33" s="33" t="s">
        <v>25</v>
      </c>
      <c r="H33" s="22" t="s">
        <v>48</v>
      </c>
      <c r="I33" s="24">
        <v>99</v>
      </c>
      <c r="J33" s="25">
        <v>18</v>
      </c>
      <c r="K33" s="25">
        <v>99</v>
      </c>
      <c r="L33" s="25">
        <v>99</v>
      </c>
      <c r="M33" s="25"/>
      <c r="N33" s="24">
        <f>IF(OR('Gereden wedstrijden'!$L$7=4,'Gereden wedstrijden'!$L$7=4),LARGE(I33:M33,1),0)</f>
        <v>0</v>
      </c>
      <c r="O33" s="24">
        <f>IF('Gereden wedstrijden'!$L$7=6,LARGE(I33:M33,2),0)</f>
        <v>0</v>
      </c>
      <c r="P33" s="24">
        <f t="shared" si="1"/>
        <v>315</v>
      </c>
      <c r="Q33" s="35"/>
    </row>
    <row r="34" spans="1:17" s="22" customFormat="1" x14ac:dyDescent="0.3">
      <c r="A34" s="22">
        <v>29</v>
      </c>
      <c r="B34" s="22" t="s">
        <v>209</v>
      </c>
      <c r="C34" s="22" t="s">
        <v>210</v>
      </c>
      <c r="D34" s="22" t="s">
        <v>211</v>
      </c>
      <c r="F34" s="22" t="s">
        <v>122</v>
      </c>
      <c r="G34" s="33" t="s">
        <v>25</v>
      </c>
      <c r="H34" s="33" t="s">
        <v>118</v>
      </c>
      <c r="I34" s="25">
        <v>99</v>
      </c>
      <c r="J34" s="25">
        <v>19</v>
      </c>
      <c r="K34" s="24">
        <v>99</v>
      </c>
      <c r="L34" s="25">
        <v>99</v>
      </c>
      <c r="M34" s="25"/>
      <c r="N34" s="24">
        <f>IF(OR('Gereden wedstrijden'!$L$7=4,'Gereden wedstrijden'!$L$7=4),LARGE(I34:M34,1),0)</f>
        <v>0</v>
      </c>
      <c r="O34" s="24">
        <f>IF('Gereden wedstrijden'!$L$7=6,LARGE(I34:M34,2),0)</f>
        <v>0</v>
      </c>
      <c r="P34" s="24">
        <f t="shared" si="1"/>
        <v>316</v>
      </c>
    </row>
    <row r="35" spans="1:17" s="22" customFormat="1" x14ac:dyDescent="0.3">
      <c r="A35" s="22">
        <v>30</v>
      </c>
      <c r="B35" s="22" t="s">
        <v>212</v>
      </c>
      <c r="C35" s="22" t="s">
        <v>213</v>
      </c>
      <c r="D35" s="22" t="s">
        <v>214</v>
      </c>
      <c r="E35" s="35"/>
      <c r="F35" s="35" t="s">
        <v>122</v>
      </c>
      <c r="G35" s="35" t="s">
        <v>25</v>
      </c>
      <c r="H35" s="35" t="s">
        <v>215</v>
      </c>
      <c r="I35" s="34">
        <v>99</v>
      </c>
      <c r="J35" s="34">
        <v>21</v>
      </c>
      <c r="K35" s="34">
        <v>99</v>
      </c>
      <c r="L35" s="34">
        <v>99</v>
      </c>
      <c r="M35" s="34"/>
      <c r="N35" s="24">
        <f>IF(OR('Gereden wedstrijden'!$L$7=4,'Gereden wedstrijden'!$L$7=4),LARGE(I35:M35,1),0)</f>
        <v>0</v>
      </c>
      <c r="O35" s="24">
        <f>IF('Gereden wedstrijden'!$L$7=6,LARGE(I35:M35,2),0)</f>
        <v>0</v>
      </c>
      <c r="P35" s="24">
        <f t="shared" si="1"/>
        <v>318</v>
      </c>
    </row>
    <row r="36" spans="1:17" s="22" customFormat="1" x14ac:dyDescent="0.3">
      <c r="A36" s="12"/>
      <c r="B36" s="12"/>
      <c r="C36" s="12"/>
      <c r="D36" s="12"/>
      <c r="F36" s="35"/>
      <c r="G36" s="35"/>
      <c r="H36" s="35"/>
      <c r="I36" s="34"/>
      <c r="J36" s="34"/>
      <c r="K36" s="34"/>
      <c r="L36" s="34"/>
      <c r="M36" s="34"/>
      <c r="N36" s="24">
        <f>IF(OR('Gereden wedstrijden'!$L$7=4,'Gereden wedstrijden'!$L$7=4),LARGE(I36:M36,1),0)</f>
        <v>0</v>
      </c>
      <c r="O36" s="24">
        <f>IF('Gereden wedstrijden'!$L$7=6,LARGE(I36:M36,2),0)</f>
        <v>0</v>
      </c>
      <c r="P36" s="24">
        <f t="shared" si="1"/>
        <v>0</v>
      </c>
      <c r="Q36" s="35"/>
    </row>
    <row r="37" spans="1:17" s="22" customFormat="1" x14ac:dyDescent="0.3">
      <c r="A37" s="12"/>
      <c r="B37" s="12"/>
      <c r="C37" s="12"/>
      <c r="D37" s="12"/>
      <c r="F37" s="33"/>
      <c r="G37" s="33"/>
      <c r="I37" s="25"/>
      <c r="J37" s="25"/>
      <c r="K37" s="25"/>
      <c r="L37" s="25"/>
      <c r="M37" s="25"/>
      <c r="N37" s="24" t="e">
        <f>IF(OR('Gereden wedstrijden'!$L$7=5,'Gereden wedstrijden'!$L$7=6),LARGE(I37:M37,1),0)</f>
        <v>#NUM!</v>
      </c>
      <c r="O37" s="24">
        <f>IF('Gereden wedstrijden'!$L$7=6,LARGE(I37:M37,2),0)</f>
        <v>0</v>
      </c>
      <c r="P37" s="24" t="e">
        <f t="shared" si="1"/>
        <v>#NUM!</v>
      </c>
    </row>
    <row r="38" spans="1:17" s="22" customFormat="1" x14ac:dyDescent="0.3">
      <c r="A38" s="12"/>
      <c r="B38" s="12"/>
      <c r="C38" s="12"/>
      <c r="D38" s="12"/>
      <c r="G38" s="33"/>
      <c r="I38" s="25"/>
      <c r="J38" s="25"/>
      <c r="K38" s="24"/>
      <c r="L38" s="25"/>
      <c r="M38" s="25"/>
      <c r="N38" s="24" t="e">
        <f>IF(OR('Gereden wedstrijden'!$L$7=5,'Gereden wedstrijden'!$L$7=6),LARGE(I38:M38,1),0)</f>
        <v>#NUM!</v>
      </c>
      <c r="O38" s="24">
        <f>IF('Gereden wedstrijden'!$L$7=6,LARGE(I38:M38,2),0)</f>
        <v>0</v>
      </c>
      <c r="P38" s="24" t="e">
        <f t="shared" si="1"/>
        <v>#NUM!</v>
      </c>
    </row>
    <row r="39" spans="1:17" s="22" customFormat="1" x14ac:dyDescent="0.3">
      <c r="A39" s="12"/>
      <c r="B39" s="12"/>
      <c r="C39" s="12"/>
      <c r="D39" s="12"/>
      <c r="G39" s="33"/>
      <c r="I39" s="24"/>
      <c r="J39" s="25"/>
      <c r="K39" s="25"/>
      <c r="L39" s="25"/>
      <c r="M39" s="25"/>
      <c r="N39" s="24" t="e">
        <f>IF(OR('Gereden wedstrijden'!$L$7=5,'Gereden wedstrijden'!$L$7=6),LARGE(I39:M39,1),0)</f>
        <v>#NUM!</v>
      </c>
      <c r="O39" s="24">
        <f>IF('Gereden wedstrijden'!$L$7=6,LARGE(I39:M39,2),0)</f>
        <v>0</v>
      </c>
      <c r="P39" s="24" t="e">
        <f t="shared" si="1"/>
        <v>#NUM!</v>
      </c>
    </row>
    <row r="40" spans="1:17" s="22" customFormat="1" x14ac:dyDescent="0.3">
      <c r="A40" s="12"/>
      <c r="B40" s="12"/>
      <c r="C40" s="12"/>
      <c r="D40" s="12"/>
      <c r="F40" s="33"/>
      <c r="G40" s="33"/>
      <c r="H40" s="33"/>
      <c r="I40" s="25"/>
      <c r="J40" s="25"/>
      <c r="K40" s="25"/>
      <c r="L40" s="25"/>
      <c r="M40" s="25"/>
      <c r="N40" s="24" t="e">
        <f>IF(OR('Gereden wedstrijden'!$L$7=5,'Gereden wedstrijden'!$L$7=6),LARGE(I40:M40,1),0)</f>
        <v>#NUM!</v>
      </c>
      <c r="O40" s="24">
        <f>IF('Gereden wedstrijden'!$L$7=6,LARGE(I40:M40,2),0)</f>
        <v>0</v>
      </c>
      <c r="P40" s="24" t="e">
        <f t="shared" si="1"/>
        <v>#NUM!</v>
      </c>
    </row>
    <row r="41" spans="1:17" s="22" customFormat="1" x14ac:dyDescent="0.3">
      <c r="A41" s="12"/>
      <c r="B41" s="12"/>
      <c r="C41" s="36" t="s">
        <v>216</v>
      </c>
      <c r="G41" s="33"/>
      <c r="H41" s="33"/>
      <c r="I41" s="25"/>
      <c r="J41" s="25"/>
      <c r="K41" s="25"/>
      <c r="L41" s="25"/>
      <c r="M41" s="25"/>
      <c r="N41" s="24" t="e">
        <f>IF(OR('Gereden wedstrijden'!$L$7=5,'Gereden wedstrijden'!$L$7=6),LARGE(I41:M41,1),0)</f>
        <v>#NUM!</v>
      </c>
      <c r="O41" s="24">
        <f>IF('Gereden wedstrijden'!$L$7=6,LARGE(I41:M41,2),0)</f>
        <v>0</v>
      </c>
      <c r="P41" s="24" t="e">
        <f t="shared" si="1"/>
        <v>#NUM!</v>
      </c>
    </row>
    <row r="42" spans="1:17" s="22" customFormat="1" x14ac:dyDescent="0.3">
      <c r="A42" s="12"/>
      <c r="B42" s="12"/>
      <c r="C42" s="22" t="s">
        <v>537</v>
      </c>
      <c r="G42" s="33"/>
      <c r="I42" s="24"/>
      <c r="J42" s="25"/>
      <c r="K42" s="24"/>
      <c r="L42" s="25"/>
      <c r="M42" s="25"/>
      <c r="N42" s="24" t="e">
        <f>IF(OR('Gereden wedstrijden'!$L$7=5,'Gereden wedstrijden'!$L$7=6),LARGE(I42:M42,1),0)</f>
        <v>#NUM!</v>
      </c>
      <c r="O42" s="24">
        <f>IF('Gereden wedstrijden'!$L$7=6,LARGE(I42:M42,2),0)</f>
        <v>0</v>
      </c>
      <c r="P42" s="24" t="e">
        <f t="shared" si="1"/>
        <v>#NUM!</v>
      </c>
    </row>
    <row r="43" spans="1:17" s="22" customFormat="1" x14ac:dyDescent="0.3">
      <c r="A43" s="12"/>
      <c r="B43" s="12"/>
      <c r="C43" s="12"/>
      <c r="D43" s="12"/>
      <c r="G43" s="33"/>
      <c r="I43" s="24"/>
      <c r="J43" s="25"/>
      <c r="K43" s="24"/>
      <c r="L43" s="25"/>
      <c r="M43" s="25"/>
      <c r="N43" s="24" t="e">
        <f>IF(OR('Gereden wedstrijden'!$L$7=5,'Gereden wedstrijden'!$L$7=6),LARGE(I43:M43,1),0)</f>
        <v>#NUM!</v>
      </c>
      <c r="O43" s="24">
        <f>IF('Gereden wedstrijden'!$L$7=6,LARGE(I43:M43,2),0)</f>
        <v>0</v>
      </c>
      <c r="P43" s="24" t="e">
        <f t="shared" si="1"/>
        <v>#NUM!</v>
      </c>
    </row>
    <row r="44" spans="1:17" s="22" customFormat="1" x14ac:dyDescent="0.3">
      <c r="A44" s="12"/>
      <c r="B44" s="12"/>
      <c r="C44" s="12"/>
      <c r="D44" s="12"/>
      <c r="F44" s="33"/>
      <c r="G44" s="33"/>
      <c r="H44" s="33"/>
      <c r="I44" s="25"/>
      <c r="J44" s="25"/>
      <c r="K44" s="25"/>
      <c r="L44" s="25"/>
      <c r="M44" s="25"/>
      <c r="N44" s="24" t="e">
        <f>IF(OR('Gereden wedstrijden'!$L$7=5,'Gereden wedstrijden'!$L$7=6),LARGE(I44:M44,1),0)</f>
        <v>#NUM!</v>
      </c>
      <c r="O44" s="24">
        <f>IF('Gereden wedstrijden'!$L$7=6,LARGE(I44:M44,2),0)</f>
        <v>0</v>
      </c>
      <c r="P44" s="24" t="e">
        <f t="shared" si="1"/>
        <v>#NUM!</v>
      </c>
    </row>
    <row r="45" spans="1:17" s="37" customFormat="1" x14ac:dyDescent="0.3">
      <c r="A45" s="12"/>
      <c r="B45" s="12"/>
      <c r="C45" s="12"/>
      <c r="D45" s="12"/>
      <c r="E45" s="22"/>
      <c r="F45" s="22"/>
      <c r="G45" s="33"/>
      <c r="H45" s="22"/>
      <c r="I45" s="25"/>
      <c r="J45" s="24"/>
      <c r="K45" s="25"/>
      <c r="L45" s="25"/>
      <c r="M45" s="25"/>
      <c r="N45" s="24" t="e">
        <f>IF(OR('Gereden wedstrijden'!$L$7=5,'Gereden wedstrijden'!$L$7=6),LARGE(I45:M45,1),0)</f>
        <v>#NUM!</v>
      </c>
      <c r="O45" s="24">
        <f>IF('Gereden wedstrijden'!$L$7=6,LARGE(I45:M45,2),0)</f>
        <v>0</v>
      </c>
      <c r="P45" s="24" t="e">
        <f t="shared" si="1"/>
        <v>#NUM!</v>
      </c>
      <c r="Q45" s="22"/>
    </row>
    <row r="46" spans="1:17" s="37" customFormat="1" x14ac:dyDescent="0.3">
      <c r="A46" s="12"/>
      <c r="B46" s="12"/>
      <c r="C46" s="12"/>
      <c r="D46" s="12"/>
      <c r="E46" s="22"/>
      <c r="F46" s="22"/>
      <c r="G46" s="33"/>
      <c r="H46" s="33"/>
      <c r="I46" s="25"/>
      <c r="J46" s="25"/>
      <c r="K46" s="24"/>
      <c r="L46" s="25"/>
      <c r="M46" s="25"/>
      <c r="N46" s="24" t="e">
        <f>IF(OR('Gereden wedstrijden'!$L$7=5,'Gereden wedstrijden'!$L$7=6),LARGE(I46:M46,1),0)</f>
        <v>#NUM!</v>
      </c>
      <c r="O46" s="24">
        <f>IF('Gereden wedstrijden'!$L$7=6,LARGE(I46:M46,2),0)</f>
        <v>0</v>
      </c>
      <c r="P46" s="24" t="e">
        <f t="shared" si="1"/>
        <v>#NUM!</v>
      </c>
      <c r="Q46" s="22"/>
    </row>
    <row r="47" spans="1:17" s="37" customFormat="1" x14ac:dyDescent="0.3">
      <c r="A47" s="12"/>
      <c r="B47" s="12"/>
      <c r="C47" s="12"/>
      <c r="D47" s="12"/>
      <c r="E47" s="22"/>
      <c r="F47" s="22"/>
      <c r="G47" s="33"/>
      <c r="H47" s="22"/>
      <c r="I47" s="25"/>
      <c r="J47" s="24"/>
      <c r="K47" s="24"/>
      <c r="L47" s="25"/>
      <c r="M47" s="25"/>
      <c r="N47" s="24" t="e">
        <f>IF(OR('Gereden wedstrijden'!$L$7=5,'Gereden wedstrijden'!$L$7=6),LARGE(I47:M47,1),0)</f>
        <v>#NUM!</v>
      </c>
      <c r="O47" s="24">
        <f>IF('Gereden wedstrijden'!$L$7=6,LARGE(I47:M47,2),0)</f>
        <v>0</v>
      </c>
      <c r="P47" s="24" t="e">
        <f t="shared" si="1"/>
        <v>#NUM!</v>
      </c>
      <c r="Q47" s="22"/>
    </row>
    <row r="48" spans="1:17" s="37" customFormat="1" x14ac:dyDescent="0.3">
      <c r="A48" s="12"/>
      <c r="B48" s="12"/>
      <c r="C48" s="12"/>
      <c r="D48" s="12"/>
      <c r="E48" s="22"/>
      <c r="F48" s="22"/>
      <c r="G48" s="33"/>
      <c r="H48" s="22"/>
      <c r="I48" s="24"/>
      <c r="J48" s="25"/>
      <c r="K48" s="24"/>
      <c r="L48" s="25"/>
      <c r="M48" s="25"/>
      <c r="N48" s="24" t="e">
        <f>IF(OR('Gereden wedstrijden'!$L$7=5,'Gereden wedstrijden'!$L$7=6),LARGE(I48:M48,1),0)</f>
        <v>#NUM!</v>
      </c>
      <c r="O48" s="24">
        <f>IF('Gereden wedstrijden'!$L$7=6,LARGE(I48:M48,2),0)</f>
        <v>0</v>
      </c>
      <c r="P48" s="24" t="e">
        <f t="shared" si="1"/>
        <v>#NUM!</v>
      </c>
      <c r="Q48" s="22"/>
    </row>
    <row r="49" spans="1:17" s="35" customFormat="1" x14ac:dyDescent="0.3">
      <c r="A49" s="12"/>
      <c r="B49" s="12"/>
      <c r="C49" s="12"/>
      <c r="D49" s="12"/>
      <c r="E49" s="22"/>
      <c r="F49" s="33"/>
      <c r="G49" s="33"/>
      <c r="H49" s="33"/>
      <c r="I49" s="25"/>
      <c r="J49" s="25"/>
      <c r="K49" s="25"/>
      <c r="L49" s="25"/>
      <c r="M49" s="25"/>
      <c r="N49" s="24" t="e">
        <f>IF(OR('Gereden wedstrijden'!$L$7=5,'Gereden wedstrijden'!$L$7=6),LARGE(I49:M49,1),0)</f>
        <v>#NUM!</v>
      </c>
      <c r="O49" s="24">
        <f>IF('Gereden wedstrijden'!$L$7=6,LARGE(I49:M49,2),0)</f>
        <v>0</v>
      </c>
      <c r="P49" s="24" t="e">
        <f t="shared" si="1"/>
        <v>#NUM!</v>
      </c>
      <c r="Q49" s="22"/>
    </row>
    <row r="50" spans="1:17" s="35" customFormat="1" x14ac:dyDescent="0.3">
      <c r="A50" s="12"/>
      <c r="B50" s="12"/>
      <c r="C50" s="12"/>
      <c r="D50" s="12"/>
      <c r="E50" s="22"/>
      <c r="F50" s="22"/>
      <c r="G50" s="33"/>
      <c r="H50" s="22"/>
      <c r="I50" s="24"/>
      <c r="J50" s="25"/>
      <c r="K50" s="24"/>
      <c r="L50" s="25"/>
      <c r="M50" s="25"/>
      <c r="N50" s="24" t="e">
        <f>IF(OR('Gereden wedstrijden'!$L$7=5,'Gereden wedstrijden'!$L$7=6),LARGE(I50:M50,1),0)</f>
        <v>#NUM!</v>
      </c>
      <c r="O50" s="24">
        <f>IF('Gereden wedstrijden'!$L$7=6,LARGE(I50:M50,2),0)</f>
        <v>0</v>
      </c>
      <c r="P50" s="24" t="e">
        <f t="shared" si="1"/>
        <v>#NUM!</v>
      </c>
      <c r="Q50" s="22"/>
    </row>
    <row r="51" spans="1:17" s="35" customFormat="1" x14ac:dyDescent="0.3">
      <c r="A51" s="12"/>
      <c r="B51" s="12"/>
      <c r="C51" s="12"/>
      <c r="D51" s="12"/>
      <c r="E51" s="12"/>
      <c r="F51" s="22"/>
      <c r="G51" s="33"/>
      <c r="H51" s="22"/>
      <c r="I51" s="25"/>
      <c r="J51" s="24"/>
      <c r="K51" s="24"/>
      <c r="L51" s="25"/>
      <c r="M51" s="25"/>
      <c r="N51" s="24" t="e">
        <f>IF(OR('Gereden wedstrijden'!$L$7=5,'Gereden wedstrijden'!$L$7=6),LARGE(I51:M51,1),0)</f>
        <v>#NUM!</v>
      </c>
      <c r="O51" s="24">
        <f>IF('Gereden wedstrijden'!$L$7=6,LARGE(I51:M51,2),0)</f>
        <v>0</v>
      </c>
      <c r="P51" s="24" t="e">
        <f t="shared" si="1"/>
        <v>#NUM!</v>
      </c>
      <c r="Q51" s="22"/>
    </row>
    <row r="52" spans="1:17" s="35" customFormat="1" x14ac:dyDescent="0.3">
      <c r="A52" s="12"/>
      <c r="B52" s="12"/>
      <c r="C52" s="12"/>
      <c r="D52" s="12"/>
      <c r="E52" s="38"/>
      <c r="F52" s="22"/>
      <c r="G52" s="33"/>
      <c r="H52" s="22"/>
      <c r="I52" s="25"/>
      <c r="J52" s="24"/>
      <c r="K52" s="25"/>
      <c r="L52" s="25"/>
      <c r="M52" s="25"/>
      <c r="N52" s="24" t="e">
        <f>IF(OR('Gereden wedstrijden'!$L$7=5,'Gereden wedstrijden'!$L$7=6),LARGE(I52:M52,1),0)</f>
        <v>#NUM!</v>
      </c>
      <c r="O52" s="24">
        <f>IF('Gereden wedstrijden'!$L$7=6,LARGE(I52:M52,2),0)</f>
        <v>0</v>
      </c>
      <c r="P52" s="24" t="e">
        <f t="shared" si="1"/>
        <v>#NUM!</v>
      </c>
      <c r="Q52" s="22"/>
    </row>
    <row r="53" spans="1:17" s="35" customFormat="1" x14ac:dyDescent="0.3">
      <c r="A53" s="12"/>
      <c r="B53" s="12"/>
      <c r="C53" s="12"/>
      <c r="D53" s="12"/>
      <c r="E53" s="38"/>
      <c r="F53" s="22"/>
      <c r="G53" s="33"/>
      <c r="H53" s="22"/>
      <c r="I53" s="25"/>
      <c r="J53" s="24"/>
      <c r="K53" s="25"/>
      <c r="L53" s="25"/>
      <c r="M53" s="25"/>
      <c r="N53" s="24" t="e">
        <f>IF(OR('Gereden wedstrijden'!$L$7=5,'Gereden wedstrijden'!$L$7=6),LARGE(I53:M53,1),0)</f>
        <v>#NUM!</v>
      </c>
      <c r="O53" s="24">
        <f>IF('Gereden wedstrijden'!$L$7=6,LARGE(I53:M53,2),0)</f>
        <v>0</v>
      </c>
      <c r="P53" s="24" t="e">
        <f t="shared" si="1"/>
        <v>#NUM!</v>
      </c>
      <c r="Q53" s="22"/>
    </row>
    <row r="54" spans="1:17" s="35" customFormat="1" x14ac:dyDescent="0.3">
      <c r="A54" s="12"/>
      <c r="B54" s="12"/>
      <c r="C54" s="12"/>
      <c r="D54" s="12"/>
      <c r="E54" s="12"/>
      <c r="F54" s="22"/>
      <c r="G54" s="33"/>
      <c r="H54" s="22"/>
      <c r="I54" s="24"/>
      <c r="J54" s="25"/>
      <c r="K54" s="25"/>
      <c r="L54" s="25"/>
      <c r="M54" s="25"/>
      <c r="N54" s="24" t="e">
        <f>IF(OR('Gereden wedstrijden'!$L$7=5,'Gereden wedstrijden'!$L$7=6),LARGE(I54:M54,1),0)</f>
        <v>#NUM!</v>
      </c>
      <c r="O54" s="24">
        <f>IF('Gereden wedstrijden'!$L$7=6,LARGE(I54:M54,2),0)</f>
        <v>0</v>
      </c>
      <c r="P54" s="24" t="e">
        <f t="shared" si="1"/>
        <v>#NUM!</v>
      </c>
      <c r="Q54" s="22"/>
    </row>
    <row r="55" spans="1:17" s="35" customFormat="1" x14ac:dyDescent="0.3">
      <c r="A55" s="12"/>
      <c r="B55" s="12"/>
      <c r="C55" s="12"/>
      <c r="D55" s="12"/>
      <c r="E55" s="12"/>
      <c r="F55" s="22"/>
      <c r="G55" s="33"/>
      <c r="H55" s="22"/>
      <c r="I55" s="24"/>
      <c r="J55" s="25"/>
      <c r="K55" s="24"/>
      <c r="L55" s="25"/>
      <c r="M55" s="25"/>
      <c r="N55" s="24" t="e">
        <f>IF(OR('Gereden wedstrijden'!$L$7=5,'Gereden wedstrijden'!$L$7=6),LARGE(I55:M55,1),0)</f>
        <v>#NUM!</v>
      </c>
      <c r="O55" s="24">
        <f>IF('Gereden wedstrijden'!$L$7=6,LARGE(I55:M55,2),0)</f>
        <v>0</v>
      </c>
      <c r="P55" s="24" t="e">
        <f t="shared" si="1"/>
        <v>#NUM!</v>
      </c>
      <c r="Q55" s="22"/>
    </row>
    <row r="56" spans="1:17" s="35" customFormat="1" x14ac:dyDescent="0.3">
      <c r="A56" s="12"/>
      <c r="B56" s="12"/>
      <c r="C56" s="12"/>
      <c r="D56" s="12"/>
      <c r="E56" s="12"/>
      <c r="F56" s="22"/>
      <c r="G56" s="33"/>
      <c r="H56" s="22"/>
      <c r="I56" s="25"/>
      <c r="J56" s="24"/>
      <c r="K56" s="25"/>
      <c r="L56" s="25"/>
      <c r="M56" s="25"/>
      <c r="N56" s="24" t="e">
        <f>IF(OR('Gereden wedstrijden'!$L$7=5,'Gereden wedstrijden'!$L$7=6),LARGE(I56:M56,1),0)</f>
        <v>#NUM!</v>
      </c>
      <c r="O56" s="24">
        <f>IF('Gereden wedstrijden'!$L$7=6,LARGE(I56:M56,2),0)</f>
        <v>0</v>
      </c>
      <c r="P56" s="24" t="e">
        <f t="shared" si="1"/>
        <v>#NUM!</v>
      </c>
      <c r="Q56" s="22"/>
    </row>
    <row r="57" spans="1:17" s="35" customFormat="1" x14ac:dyDescent="0.3">
      <c r="A57" s="12"/>
      <c r="B57" s="12"/>
      <c r="C57" s="12"/>
      <c r="D57" s="12"/>
      <c r="E57" s="12"/>
      <c r="F57" s="22"/>
      <c r="G57" s="33"/>
      <c r="H57" s="22"/>
      <c r="I57" s="24"/>
      <c r="J57" s="25"/>
      <c r="K57" s="24"/>
      <c r="L57" s="25"/>
      <c r="M57" s="25"/>
      <c r="N57" s="24" t="e">
        <f>IF(OR('Gereden wedstrijden'!$L$7=5,'Gereden wedstrijden'!$L$7=6),LARGE(I57:M57,1),0)</f>
        <v>#NUM!</v>
      </c>
      <c r="O57" s="24">
        <f>IF('Gereden wedstrijden'!$L$7=6,LARGE(I57:M57,2),0)</f>
        <v>0</v>
      </c>
      <c r="P57" s="24" t="e">
        <f t="shared" si="1"/>
        <v>#NUM!</v>
      </c>
      <c r="Q57" s="22"/>
    </row>
    <row r="58" spans="1:17" s="38" customFormat="1" x14ac:dyDescent="0.3">
      <c r="A58" s="12"/>
      <c r="B58" s="12"/>
      <c r="C58" s="12"/>
      <c r="D58" s="12"/>
      <c r="E58" s="12"/>
      <c r="F58" s="12"/>
      <c r="G58" s="12"/>
      <c r="H58" s="12"/>
      <c r="I58" s="13"/>
      <c r="J58" s="13"/>
      <c r="K58" s="13"/>
      <c r="L58" s="13"/>
      <c r="M58" s="13"/>
      <c r="N58" s="13"/>
      <c r="O58" s="13"/>
      <c r="P58" s="13"/>
      <c r="Q58" s="12"/>
    </row>
    <row r="59" spans="1:17" s="38" customFormat="1" x14ac:dyDescent="0.3">
      <c r="A59" s="12"/>
      <c r="B59" s="12"/>
      <c r="C59" s="12"/>
      <c r="D59" s="12"/>
      <c r="E59" s="12"/>
      <c r="I59" s="39"/>
      <c r="J59" s="39"/>
      <c r="K59" s="39"/>
      <c r="L59" s="39"/>
      <c r="M59" s="39"/>
      <c r="N59" s="39"/>
      <c r="O59" s="39"/>
      <c r="P59" s="39"/>
    </row>
    <row r="60" spans="1:17" s="38" customFormat="1" x14ac:dyDescent="0.3">
      <c r="A60" s="12"/>
      <c r="B60" s="12"/>
      <c r="C60" s="12"/>
      <c r="D60" s="12"/>
      <c r="E60" s="12"/>
      <c r="I60" s="39"/>
      <c r="J60" s="39"/>
      <c r="K60" s="39"/>
      <c r="L60" s="39"/>
      <c r="M60" s="39"/>
      <c r="N60" s="39"/>
      <c r="O60" s="39"/>
      <c r="P60" s="39"/>
    </row>
  </sheetData>
  <sheetProtection selectLockedCells="1" selectUnlockedCells="1"/>
  <sortState ref="B4:P17">
    <sortCondition ref="P4:P17"/>
    <sortCondition ref="M4:M17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Q16" sqref="Q15:Q16"/>
    </sheetView>
  </sheetViews>
  <sheetFormatPr defaultColWidth="9.109375" defaultRowHeight="14.4" outlineLevelCol="1" x14ac:dyDescent="0.3"/>
  <cols>
    <col min="1" max="1" width="5.33203125" style="12" customWidth="1"/>
    <col min="2" max="2" width="10.6640625" style="12" customWidth="1"/>
    <col min="3" max="3" width="35" style="12" customWidth="1"/>
    <col min="4" max="4" width="15.109375" style="12" customWidth="1"/>
    <col min="5" max="5" width="6.109375" style="12" customWidth="1"/>
    <col min="6" max="6" width="4" style="12" customWidth="1"/>
    <col min="7" max="7" width="4.44140625" style="12" customWidth="1"/>
    <col min="8" max="8" width="26.44140625" style="12" customWidth="1"/>
    <col min="9" max="9" width="10.33203125" style="13" customWidth="1"/>
    <col min="10" max="10" width="10.88671875" style="13" customWidth="1"/>
    <col min="11" max="11" width="13.44140625" style="13" customWidth="1"/>
    <col min="12" max="12" width="10.109375" style="13" customWidth="1"/>
    <col min="13" max="13" width="12" style="13" bestFit="1" customWidth="1"/>
    <col min="14" max="15" width="9.109375" style="13" hidden="1" customWidth="1" outlineLevel="1"/>
    <col min="16" max="16" width="7.44140625" style="13" customWidth="1" collapsed="1"/>
    <col min="17" max="16384" width="9.109375" style="12"/>
  </cols>
  <sheetData>
    <row r="1" spans="1:17" x14ac:dyDescent="0.3">
      <c r="A1" s="14"/>
      <c r="B1" s="14"/>
      <c r="C1" s="14"/>
      <c r="D1" s="14"/>
      <c r="E1" s="14"/>
      <c r="F1" s="14"/>
      <c r="G1" s="14"/>
      <c r="H1" s="14"/>
      <c r="I1" s="18" t="s">
        <v>2</v>
      </c>
      <c r="J1" s="18" t="s">
        <v>48</v>
      </c>
      <c r="K1" s="18" t="s">
        <v>117</v>
      </c>
      <c r="L1" s="18" t="s">
        <v>4</v>
      </c>
      <c r="M1" s="18" t="s">
        <v>3</v>
      </c>
      <c r="N1" s="18"/>
      <c r="O1" s="18"/>
    </row>
    <row r="2" spans="1:17" x14ac:dyDescent="0.3">
      <c r="A2" s="14"/>
      <c r="B2" s="14"/>
      <c r="C2" s="14"/>
      <c r="D2" s="14"/>
      <c r="E2" s="14"/>
      <c r="F2" s="14"/>
      <c r="G2" s="14"/>
      <c r="H2" s="14"/>
      <c r="I2" s="15">
        <v>42687</v>
      </c>
      <c r="J2" s="15">
        <v>42693</v>
      </c>
      <c r="K2" s="15">
        <v>42693</v>
      </c>
      <c r="L2" s="15">
        <v>42708</v>
      </c>
      <c r="M2" s="15">
        <v>42721</v>
      </c>
      <c r="N2" s="15"/>
      <c r="O2" s="15"/>
    </row>
    <row r="3" spans="1:17" x14ac:dyDescent="0.3">
      <c r="A3" s="16" t="s">
        <v>5</v>
      </c>
      <c r="B3" s="16" t="s">
        <v>6</v>
      </c>
      <c r="C3" s="16" t="s">
        <v>7</v>
      </c>
      <c r="D3" s="16" t="s">
        <v>8</v>
      </c>
      <c r="E3" s="17" t="s">
        <v>9</v>
      </c>
      <c r="F3" s="16" t="s">
        <v>10</v>
      </c>
      <c r="G3" s="16" t="s">
        <v>11</v>
      </c>
      <c r="H3" s="16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8" t="s">
        <v>19</v>
      </c>
      <c r="P3" s="18" t="s">
        <v>20</v>
      </c>
    </row>
    <row r="4" spans="1:17" s="49" customFormat="1" x14ac:dyDescent="0.3">
      <c r="A4" s="49">
        <v>1</v>
      </c>
      <c r="B4" s="49" t="s">
        <v>217</v>
      </c>
      <c r="C4" s="49" t="s">
        <v>218</v>
      </c>
      <c r="D4" s="49" t="s">
        <v>219</v>
      </c>
      <c r="F4" s="56" t="s">
        <v>220</v>
      </c>
      <c r="G4" s="57" t="s">
        <v>25</v>
      </c>
      <c r="H4" s="49" t="s">
        <v>221</v>
      </c>
      <c r="I4" s="50">
        <v>2</v>
      </c>
      <c r="J4" s="51">
        <v>1</v>
      </c>
      <c r="K4" s="51">
        <v>3</v>
      </c>
      <c r="L4" s="51">
        <v>99</v>
      </c>
      <c r="M4" s="51">
        <v>1</v>
      </c>
      <c r="N4" s="50">
        <f>IF(OR('Gereden wedstrijden'!$L$7=5,'Gereden wedstrijden'!$L$7=5),LARGE(I4:M4,1),0)</f>
        <v>99</v>
      </c>
      <c r="O4" s="50">
        <f>IF('Gereden wedstrijden'!$L$7=6,LARGE(I4:M4,2),0)</f>
        <v>0</v>
      </c>
      <c r="P4" s="50">
        <f>SUM(I4:M4)-SUM(N4:O4)</f>
        <v>7</v>
      </c>
      <c r="Q4" s="49" t="s">
        <v>543</v>
      </c>
    </row>
    <row r="5" spans="1:17" s="52" customFormat="1" x14ac:dyDescent="0.3">
      <c r="A5" s="52">
        <v>2</v>
      </c>
      <c r="B5" s="52" t="s">
        <v>222</v>
      </c>
      <c r="C5" s="52" t="s">
        <v>223</v>
      </c>
      <c r="D5" s="52" t="s">
        <v>224</v>
      </c>
      <c r="F5" s="55" t="s">
        <v>220</v>
      </c>
      <c r="G5" s="58" t="s">
        <v>25</v>
      </c>
      <c r="H5" s="52" t="s">
        <v>1</v>
      </c>
      <c r="I5" s="54">
        <v>7</v>
      </c>
      <c r="J5" s="54">
        <v>3</v>
      </c>
      <c r="K5" s="53">
        <v>1</v>
      </c>
      <c r="L5" s="54">
        <v>5</v>
      </c>
      <c r="M5" s="54">
        <v>2</v>
      </c>
      <c r="N5" s="53">
        <f>IF(OR('Gereden wedstrijden'!$L$7=5,'Gereden wedstrijden'!$L$7=5),LARGE(I5:M5,1),0)</f>
        <v>7</v>
      </c>
      <c r="O5" s="53">
        <f>IF('Gereden wedstrijden'!$L$7=6,LARGE(I5:M5,2),0)</f>
        <v>0</v>
      </c>
      <c r="P5" s="53">
        <f>SUM(I5:M5)-SUM(N5:O5)</f>
        <v>11</v>
      </c>
      <c r="Q5" s="52" t="s">
        <v>544</v>
      </c>
    </row>
    <row r="6" spans="1:17" s="52" customFormat="1" x14ac:dyDescent="0.3">
      <c r="A6" s="52">
        <v>3</v>
      </c>
      <c r="B6" s="52" t="s">
        <v>233</v>
      </c>
      <c r="C6" s="52" t="s">
        <v>234</v>
      </c>
      <c r="D6" s="52" t="s">
        <v>235</v>
      </c>
      <c r="F6" s="55" t="s">
        <v>220</v>
      </c>
      <c r="G6" s="58" t="s">
        <v>25</v>
      </c>
      <c r="H6" s="52" t="s">
        <v>221</v>
      </c>
      <c r="I6" s="54">
        <v>6</v>
      </c>
      <c r="J6" s="53">
        <v>9</v>
      </c>
      <c r="K6" s="53">
        <v>17</v>
      </c>
      <c r="L6" s="54">
        <v>2</v>
      </c>
      <c r="M6" s="54">
        <v>3</v>
      </c>
      <c r="N6" s="53">
        <f>IF(OR('Gereden wedstrijden'!$L$7=5,'Gereden wedstrijden'!$L$7=5),LARGE(I6:M6,1),0)</f>
        <v>17</v>
      </c>
      <c r="O6" s="53">
        <f>IF('Gereden wedstrijden'!$L$7=6,LARGE(I6:M6,2),0)</f>
        <v>0</v>
      </c>
      <c r="P6" s="53">
        <f>SUM(I6:M6)-SUM(N6:O6)</f>
        <v>20</v>
      </c>
      <c r="Q6" s="52" t="s">
        <v>544</v>
      </c>
    </row>
    <row r="7" spans="1:17" s="52" customFormat="1" x14ac:dyDescent="0.3">
      <c r="A7" s="52">
        <v>4</v>
      </c>
      <c r="B7" s="52" t="s">
        <v>225</v>
      </c>
      <c r="C7" s="52" t="s">
        <v>226</v>
      </c>
      <c r="D7" s="52" t="s">
        <v>227</v>
      </c>
      <c r="F7" s="55" t="s">
        <v>220</v>
      </c>
      <c r="G7" s="58" t="s">
        <v>25</v>
      </c>
      <c r="H7" s="52" t="s">
        <v>2</v>
      </c>
      <c r="I7" s="54">
        <v>1</v>
      </c>
      <c r="J7" s="53">
        <v>2</v>
      </c>
      <c r="K7" s="53">
        <v>99</v>
      </c>
      <c r="L7" s="54">
        <v>8</v>
      </c>
      <c r="M7" s="54">
        <v>10</v>
      </c>
      <c r="N7" s="53">
        <f>IF(OR('Gereden wedstrijden'!$L$7=5,'Gereden wedstrijden'!$L$7=5),LARGE(I7:M7,1),0)</f>
        <v>99</v>
      </c>
      <c r="O7" s="53">
        <f>IF('Gereden wedstrijden'!$L$7=6,LARGE(I7:M7,2),0)</f>
        <v>0</v>
      </c>
      <c r="P7" s="53">
        <f>SUM(I7:M7)-SUM(N7:O7)</f>
        <v>21</v>
      </c>
      <c r="Q7" s="52" t="s">
        <v>544</v>
      </c>
    </row>
    <row r="8" spans="1:17" s="52" customFormat="1" x14ac:dyDescent="0.3">
      <c r="A8" s="52">
        <v>5</v>
      </c>
      <c r="B8" s="52" t="s">
        <v>231</v>
      </c>
      <c r="C8" s="52" t="s">
        <v>43</v>
      </c>
      <c r="D8" s="52" t="s">
        <v>232</v>
      </c>
      <c r="F8" s="55" t="s">
        <v>220</v>
      </c>
      <c r="G8" s="58" t="s">
        <v>25</v>
      </c>
      <c r="H8" s="52" t="s">
        <v>30</v>
      </c>
      <c r="I8" s="54">
        <v>13</v>
      </c>
      <c r="J8" s="54">
        <v>4</v>
      </c>
      <c r="K8" s="54">
        <v>6</v>
      </c>
      <c r="L8" s="54">
        <v>7</v>
      </c>
      <c r="M8" s="54">
        <v>6</v>
      </c>
      <c r="N8" s="53">
        <f>IF(OR('Gereden wedstrijden'!$L$7=5,'Gereden wedstrijden'!$L$7=5),LARGE(I8:M8,1),0)</f>
        <v>13</v>
      </c>
      <c r="O8" s="53">
        <f>IF('Gereden wedstrijden'!$L$7=6,LARGE(I8:M8,2),0)</f>
        <v>0</v>
      </c>
      <c r="P8" s="53">
        <f>SUM(I8:M8)-SUM(N8:O8)</f>
        <v>23</v>
      </c>
      <c r="Q8" s="52" t="s">
        <v>544</v>
      </c>
    </row>
    <row r="9" spans="1:17" s="22" customFormat="1" x14ac:dyDescent="0.3">
      <c r="A9" s="19"/>
      <c r="B9" s="19"/>
      <c r="C9" s="19"/>
      <c r="D9" s="19"/>
      <c r="E9" s="19"/>
      <c r="F9" s="23"/>
      <c r="G9" s="40"/>
      <c r="H9" s="19"/>
      <c r="I9" s="21"/>
      <c r="J9" s="21"/>
      <c r="K9" s="21"/>
      <c r="L9" s="21"/>
      <c r="M9" s="21"/>
      <c r="N9" s="20"/>
      <c r="O9" s="20"/>
      <c r="P9" s="20"/>
    </row>
    <row r="10" spans="1:17" s="22" customFormat="1" x14ac:dyDescent="0.3">
      <c r="A10" s="19">
        <v>6</v>
      </c>
      <c r="B10" s="19" t="s">
        <v>236</v>
      </c>
      <c r="C10" s="19" t="s">
        <v>237</v>
      </c>
      <c r="D10" s="19" t="s">
        <v>238</v>
      </c>
      <c r="E10" s="19"/>
      <c r="F10" s="23" t="s">
        <v>220</v>
      </c>
      <c r="G10" s="40" t="s">
        <v>25</v>
      </c>
      <c r="H10" s="19" t="s">
        <v>151</v>
      </c>
      <c r="I10" s="20">
        <v>20</v>
      </c>
      <c r="J10" s="21">
        <v>16</v>
      </c>
      <c r="K10" s="21">
        <v>2</v>
      </c>
      <c r="L10" s="21">
        <v>1</v>
      </c>
      <c r="M10" s="21">
        <v>5</v>
      </c>
      <c r="N10" s="20">
        <f>IF(OR('Gereden wedstrijden'!$L$7=5,'Gereden wedstrijden'!$L$7=5),LARGE(I10:M10,1),0)</f>
        <v>20</v>
      </c>
      <c r="O10" s="20">
        <f>IF('Gereden wedstrijden'!$L$7=6,LARGE(I10:M10,2),0)</f>
        <v>0</v>
      </c>
      <c r="P10" s="20">
        <f>SUM(I10:M10)-SUM(N10:O10)</f>
        <v>24</v>
      </c>
    </row>
    <row r="11" spans="1:17" s="22" customFormat="1" x14ac:dyDescent="0.3">
      <c r="A11" s="19">
        <v>7</v>
      </c>
      <c r="B11" s="19" t="s">
        <v>239</v>
      </c>
      <c r="C11" s="19" t="s">
        <v>240</v>
      </c>
      <c r="D11" s="19" t="s">
        <v>241</v>
      </c>
      <c r="E11" s="19"/>
      <c r="F11" s="23" t="s">
        <v>220</v>
      </c>
      <c r="G11" s="40" t="s">
        <v>25</v>
      </c>
      <c r="H11" s="19" t="s">
        <v>144</v>
      </c>
      <c r="I11" s="21">
        <v>12</v>
      </c>
      <c r="J11" s="21">
        <v>6</v>
      </c>
      <c r="K11" s="20">
        <v>11</v>
      </c>
      <c r="L11" s="21">
        <v>3</v>
      </c>
      <c r="M11" s="21">
        <v>7</v>
      </c>
      <c r="N11" s="20">
        <f>IF(OR('Gereden wedstrijden'!$L$7=5,'Gereden wedstrijden'!$L$7=5),LARGE(I11:M11,1),0)</f>
        <v>12</v>
      </c>
      <c r="O11" s="20">
        <f>IF('Gereden wedstrijden'!$L$7=6,LARGE(I11:M11,2),0)</f>
        <v>0</v>
      </c>
      <c r="P11" s="20">
        <f>SUM(I11:M11)-SUM(N11:O11)</f>
        <v>27</v>
      </c>
    </row>
    <row r="12" spans="1:17" s="22" customFormat="1" x14ac:dyDescent="0.3">
      <c r="A12" s="19">
        <v>8</v>
      </c>
      <c r="B12" s="19" t="s">
        <v>228</v>
      </c>
      <c r="C12" s="19" t="s">
        <v>229</v>
      </c>
      <c r="D12" s="19" t="s">
        <v>230</v>
      </c>
      <c r="E12" s="19"/>
      <c r="F12" s="23" t="s">
        <v>220</v>
      </c>
      <c r="G12" s="40" t="s">
        <v>25</v>
      </c>
      <c r="H12" s="19" t="s">
        <v>215</v>
      </c>
      <c r="I12" s="21">
        <v>3</v>
      </c>
      <c r="J12" s="21">
        <v>7</v>
      </c>
      <c r="K12" s="20">
        <v>7</v>
      </c>
      <c r="L12" s="21">
        <v>13</v>
      </c>
      <c r="M12" s="21">
        <v>9</v>
      </c>
      <c r="N12" s="20">
        <f>IF(OR('Gereden wedstrijden'!$L$7=5,'Gereden wedstrijden'!$L$7=5),LARGE(I12:M12,1),0)</f>
        <v>13</v>
      </c>
      <c r="O12" s="20">
        <f>IF('Gereden wedstrijden'!$L$7=6,LARGE(I12:M12,2),0)</f>
        <v>0</v>
      </c>
      <c r="P12" s="20">
        <f>SUM(I12:M12)-SUM(N12:O12)</f>
        <v>26</v>
      </c>
    </row>
    <row r="13" spans="1:17" s="22" customFormat="1" x14ac:dyDescent="0.3">
      <c r="A13" s="19">
        <v>9</v>
      </c>
      <c r="B13" s="19" t="s">
        <v>245</v>
      </c>
      <c r="C13" s="19" t="s">
        <v>246</v>
      </c>
      <c r="D13" s="19" t="s">
        <v>247</v>
      </c>
      <c r="E13" s="19"/>
      <c r="F13" s="23" t="s">
        <v>220</v>
      </c>
      <c r="G13" s="40" t="s">
        <v>25</v>
      </c>
      <c r="H13" s="19" t="s">
        <v>1</v>
      </c>
      <c r="I13" s="20">
        <v>5</v>
      </c>
      <c r="J13" s="21">
        <v>9</v>
      </c>
      <c r="K13" s="20">
        <v>12</v>
      </c>
      <c r="L13" s="21">
        <v>11</v>
      </c>
      <c r="M13" s="21">
        <v>4</v>
      </c>
      <c r="N13" s="20">
        <f>IF(OR('Gereden wedstrijden'!$L$7=5,'Gereden wedstrijden'!$L$7=5),LARGE(I13:M13,1),0)</f>
        <v>12</v>
      </c>
      <c r="O13" s="20">
        <f>IF('Gereden wedstrijden'!$L$7=6,LARGE(I13:M13,2),0)</f>
        <v>0</v>
      </c>
      <c r="P13" s="20">
        <f>SUM(I13:M13)-SUM(N13:O13)</f>
        <v>29</v>
      </c>
    </row>
    <row r="14" spans="1:17" s="22" customFormat="1" ht="13.95" customHeight="1" x14ac:dyDescent="0.3">
      <c r="A14" s="19">
        <v>10</v>
      </c>
      <c r="B14" s="19" t="s">
        <v>242</v>
      </c>
      <c r="C14" s="19" t="s">
        <v>243</v>
      </c>
      <c r="D14" s="19" t="s">
        <v>244</v>
      </c>
      <c r="E14" s="19"/>
      <c r="F14" s="23" t="s">
        <v>220</v>
      </c>
      <c r="G14" s="40" t="s">
        <v>25</v>
      </c>
      <c r="H14" s="19" t="s">
        <v>30</v>
      </c>
      <c r="I14" s="21">
        <v>10</v>
      </c>
      <c r="J14" s="20">
        <v>7</v>
      </c>
      <c r="K14" s="21">
        <v>10</v>
      </c>
      <c r="L14" s="21">
        <v>4</v>
      </c>
      <c r="M14" s="21">
        <v>8</v>
      </c>
      <c r="N14" s="20">
        <f>IF(OR('Gereden wedstrijden'!$L$7=5,'Gereden wedstrijden'!$L$7=5),LARGE(I14:M14,1),0)</f>
        <v>10</v>
      </c>
      <c r="O14" s="20">
        <f>IF('Gereden wedstrijden'!$L$7=6,LARGE(I14:M14,2),0)</f>
        <v>0</v>
      </c>
      <c r="P14" s="20">
        <f>SUM(I14:M14)-SUM(N14:O14)</f>
        <v>29</v>
      </c>
    </row>
    <row r="15" spans="1:17" s="22" customFormat="1" ht="13.95" customHeight="1" x14ac:dyDescent="0.3">
      <c r="F15"/>
      <c r="G15" s="33"/>
      <c r="I15" s="24"/>
      <c r="J15" s="25"/>
      <c r="K15" s="24"/>
      <c r="L15" s="25"/>
      <c r="M15" s="25"/>
      <c r="N15" s="24"/>
      <c r="O15" s="24"/>
      <c r="P15" s="24"/>
    </row>
    <row r="16" spans="1:17" s="22" customFormat="1" x14ac:dyDescent="0.3">
      <c r="A16" s="22">
        <v>11</v>
      </c>
      <c r="B16" s="22" t="s">
        <v>248</v>
      </c>
      <c r="C16" s="22" t="s">
        <v>249</v>
      </c>
      <c r="D16" s="22" t="s">
        <v>250</v>
      </c>
      <c r="F16" t="s">
        <v>220</v>
      </c>
      <c r="G16" s="33" t="s">
        <v>25</v>
      </c>
      <c r="H16" s="22" t="s">
        <v>164</v>
      </c>
      <c r="I16" s="24">
        <v>7</v>
      </c>
      <c r="J16" s="24">
        <v>14</v>
      </c>
      <c r="K16" s="24">
        <v>13</v>
      </c>
      <c r="L16" s="25">
        <v>9</v>
      </c>
      <c r="M16" s="25"/>
      <c r="N16" s="24">
        <f>IF(OR('Gereden wedstrijden'!$L$7=4,'Gereden wedstrijden'!$L$7=4),LARGE(I16:M16,1),0)</f>
        <v>0</v>
      </c>
      <c r="O16" s="24">
        <f>IF('Gereden wedstrijden'!$L$7=6,LARGE(I16:M16,2),0)</f>
        <v>0</v>
      </c>
      <c r="P16" s="24">
        <f t="shared" ref="P16:P55" si="0">SUM(I16:M16)-SUM(N16:O16)</f>
        <v>43</v>
      </c>
    </row>
    <row r="17" spans="1:16" s="22" customFormat="1" x14ac:dyDescent="0.3">
      <c r="A17" s="22">
        <v>12</v>
      </c>
      <c r="B17" s="22" t="s">
        <v>251</v>
      </c>
      <c r="C17" s="33" t="s">
        <v>252</v>
      </c>
      <c r="D17" s="33" t="s">
        <v>253</v>
      </c>
      <c r="F17" t="s">
        <v>220</v>
      </c>
      <c r="G17" s="33" t="s">
        <v>25</v>
      </c>
      <c r="H17" s="22" t="s">
        <v>118</v>
      </c>
      <c r="I17" s="25">
        <v>19</v>
      </c>
      <c r="J17" s="25">
        <v>18</v>
      </c>
      <c r="K17" s="24">
        <v>4</v>
      </c>
      <c r="L17" s="25">
        <v>12</v>
      </c>
      <c r="M17" s="25"/>
      <c r="N17" s="24">
        <f>IF(OR('Gereden wedstrijden'!$L$7=4,'Gereden wedstrijden'!$L$7=4),LARGE(I17:M17,1),0)</f>
        <v>0</v>
      </c>
      <c r="O17" s="24">
        <f>IF('Gereden wedstrijden'!$L$7=6,LARGE(I17:M17,2),0)</f>
        <v>0</v>
      </c>
      <c r="P17" s="24">
        <f t="shared" si="0"/>
        <v>53</v>
      </c>
    </row>
    <row r="18" spans="1:16" s="22" customFormat="1" x14ac:dyDescent="0.3">
      <c r="A18" s="22">
        <v>13</v>
      </c>
      <c r="B18" s="22" t="s">
        <v>254</v>
      </c>
      <c r="C18" s="22" t="s">
        <v>255</v>
      </c>
      <c r="D18" s="22" t="s">
        <v>256</v>
      </c>
      <c r="F18" t="s">
        <v>220</v>
      </c>
      <c r="G18" s="33" t="s">
        <v>25</v>
      </c>
      <c r="H18" s="22" t="s">
        <v>257</v>
      </c>
      <c r="I18" s="25">
        <v>99</v>
      </c>
      <c r="J18" s="24">
        <v>9</v>
      </c>
      <c r="K18" s="24">
        <v>9</v>
      </c>
      <c r="L18" s="25">
        <v>16</v>
      </c>
      <c r="M18" s="25"/>
      <c r="N18" s="24">
        <f>IF(OR('Gereden wedstrijden'!$L$7=4,'Gereden wedstrijden'!$L$7=4),LARGE(I18:M18,1),0)</f>
        <v>0</v>
      </c>
      <c r="O18" s="24">
        <f>IF('Gereden wedstrijden'!$L$7=6,LARGE(I18:M18,2),0)</f>
        <v>0</v>
      </c>
      <c r="P18" s="24">
        <f t="shared" si="0"/>
        <v>133</v>
      </c>
    </row>
    <row r="19" spans="1:16" s="22" customFormat="1" x14ac:dyDescent="0.3">
      <c r="A19" s="22">
        <v>14</v>
      </c>
      <c r="B19" s="22" t="s">
        <v>258</v>
      </c>
      <c r="C19" s="22" t="s">
        <v>259</v>
      </c>
      <c r="D19" s="22" t="s">
        <v>260</v>
      </c>
      <c r="F19" t="s">
        <v>220</v>
      </c>
      <c r="G19" s="33" t="s">
        <v>25</v>
      </c>
      <c r="H19" s="22" t="s">
        <v>261</v>
      </c>
      <c r="I19" s="24">
        <v>14</v>
      </c>
      <c r="J19" s="25">
        <v>12</v>
      </c>
      <c r="K19" s="24">
        <v>14</v>
      </c>
      <c r="L19" s="25">
        <v>10</v>
      </c>
      <c r="M19" s="25"/>
      <c r="N19" s="24">
        <f>IF(OR('Gereden wedstrijden'!$L$7=4,'Gereden wedstrijden'!$L$7=4),LARGE(I19:M19,1),0)</f>
        <v>0</v>
      </c>
      <c r="O19" s="24">
        <f>IF('Gereden wedstrijden'!$L$7=6,LARGE(I19:M19,2),0)</f>
        <v>0</v>
      </c>
      <c r="P19" s="24">
        <f t="shared" si="0"/>
        <v>50</v>
      </c>
    </row>
    <row r="20" spans="1:16" s="22" customFormat="1" x14ac:dyDescent="0.3">
      <c r="A20" s="22">
        <v>15</v>
      </c>
      <c r="B20" s="22" t="s">
        <v>262</v>
      </c>
      <c r="C20" s="22" t="s">
        <v>263</v>
      </c>
      <c r="D20" s="22" t="s">
        <v>264</v>
      </c>
      <c r="F20" t="s">
        <v>220</v>
      </c>
      <c r="G20" s="33" t="s">
        <v>25</v>
      </c>
      <c r="H20" s="22" t="s">
        <v>118</v>
      </c>
      <c r="I20" s="25">
        <v>21</v>
      </c>
      <c r="J20" s="24">
        <v>19</v>
      </c>
      <c r="K20" s="24">
        <v>5</v>
      </c>
      <c r="L20" s="25">
        <v>14</v>
      </c>
      <c r="M20" s="25"/>
      <c r="N20" s="24">
        <f>IF(OR('Gereden wedstrijden'!$L$7=4,'Gereden wedstrijden'!$L$7=4),LARGE(I20:M20,1),0)</f>
        <v>0</v>
      </c>
      <c r="O20" s="24">
        <f>IF('Gereden wedstrijden'!$L$7=6,LARGE(I20:M20,2),0)</f>
        <v>0</v>
      </c>
      <c r="P20" s="24">
        <f t="shared" si="0"/>
        <v>59</v>
      </c>
    </row>
    <row r="21" spans="1:16" s="22" customFormat="1" x14ac:dyDescent="0.3">
      <c r="A21" s="22">
        <v>16</v>
      </c>
      <c r="B21" s="22" t="s">
        <v>265</v>
      </c>
      <c r="C21" s="22" t="s">
        <v>266</v>
      </c>
      <c r="D21" s="22" t="s">
        <v>267</v>
      </c>
      <c r="F21" t="s">
        <v>220</v>
      </c>
      <c r="G21" s="33" t="s">
        <v>25</v>
      </c>
      <c r="H21" s="22" t="s">
        <v>1</v>
      </c>
      <c r="I21" s="24">
        <v>10</v>
      </c>
      <c r="J21" s="25">
        <v>20</v>
      </c>
      <c r="K21" s="24">
        <v>15</v>
      </c>
      <c r="L21" s="25">
        <v>99</v>
      </c>
      <c r="M21" s="25"/>
      <c r="N21" s="24">
        <f>IF(OR('Gereden wedstrijden'!$L$7=4,'Gereden wedstrijden'!$L$7=4),LARGE(I21:M21,1),0)</f>
        <v>0</v>
      </c>
      <c r="O21" s="24">
        <f>IF('Gereden wedstrijden'!$L$7=6,LARGE(I21:M21,2),0)</f>
        <v>0</v>
      </c>
      <c r="P21" s="24">
        <f t="shared" si="0"/>
        <v>144</v>
      </c>
    </row>
    <row r="22" spans="1:16" s="22" customFormat="1" x14ac:dyDescent="0.3">
      <c r="A22" s="22">
        <v>17</v>
      </c>
      <c r="B22" s="22" t="s">
        <v>268</v>
      </c>
      <c r="C22" s="22" t="s">
        <v>269</v>
      </c>
      <c r="D22" s="22" t="s">
        <v>270</v>
      </c>
      <c r="F22" t="s">
        <v>220</v>
      </c>
      <c r="G22" s="33" t="s">
        <v>25</v>
      </c>
      <c r="H22" s="22" t="s">
        <v>164</v>
      </c>
      <c r="I22" s="25">
        <v>18</v>
      </c>
      <c r="J22" s="25">
        <v>12</v>
      </c>
      <c r="K22" s="25">
        <v>99</v>
      </c>
      <c r="L22" s="25">
        <v>15</v>
      </c>
      <c r="M22" s="25"/>
      <c r="N22" s="24">
        <f>IF(OR('Gereden wedstrijden'!$L$7=4,'Gereden wedstrijden'!$L$7=4),LARGE(I22:M22,1),0)</f>
        <v>0</v>
      </c>
      <c r="O22" s="24">
        <f>IF('Gereden wedstrijden'!$L$7=6,LARGE(I22:M22,2),0)</f>
        <v>0</v>
      </c>
      <c r="P22" s="24">
        <f t="shared" si="0"/>
        <v>144</v>
      </c>
    </row>
    <row r="23" spans="1:16" s="22" customFormat="1" x14ac:dyDescent="0.3">
      <c r="A23" s="22">
        <v>18</v>
      </c>
      <c r="B23" s="22" t="s">
        <v>271</v>
      </c>
      <c r="C23" s="22" t="s">
        <v>272</v>
      </c>
      <c r="D23" s="22" t="s">
        <v>273</v>
      </c>
      <c r="F23" t="s">
        <v>220</v>
      </c>
      <c r="G23" s="33" t="s">
        <v>25</v>
      </c>
      <c r="H23" s="22" t="s">
        <v>215</v>
      </c>
      <c r="I23" s="24">
        <v>17</v>
      </c>
      <c r="J23" s="24">
        <v>17</v>
      </c>
      <c r="K23" s="24">
        <v>18</v>
      </c>
      <c r="L23" s="25">
        <v>18</v>
      </c>
      <c r="M23" s="25"/>
      <c r="N23" s="24">
        <f>IF(OR('Gereden wedstrijden'!$L$7=4,'Gereden wedstrijden'!$L$7=4),LARGE(I23:M23,1),0)</f>
        <v>0</v>
      </c>
      <c r="O23" s="24">
        <f>IF('Gereden wedstrijden'!$L$7=6,LARGE(I23:M23,2),0)</f>
        <v>0</v>
      </c>
      <c r="P23" s="24">
        <f t="shared" si="0"/>
        <v>70</v>
      </c>
    </row>
    <row r="24" spans="1:16" s="22" customFormat="1" x14ac:dyDescent="0.3">
      <c r="A24" s="22">
        <v>19</v>
      </c>
      <c r="B24" s="22" t="s">
        <v>274</v>
      </c>
      <c r="C24" s="33" t="s">
        <v>275</v>
      </c>
      <c r="D24" s="33" t="s">
        <v>276</v>
      </c>
      <c r="F24" t="s">
        <v>220</v>
      </c>
      <c r="G24" s="33" t="s">
        <v>25</v>
      </c>
      <c r="H24" s="22" t="s">
        <v>26</v>
      </c>
      <c r="I24" s="25">
        <v>22</v>
      </c>
      <c r="J24" s="25">
        <v>5</v>
      </c>
      <c r="K24" s="24">
        <v>99</v>
      </c>
      <c r="L24" s="25">
        <v>99</v>
      </c>
      <c r="M24" s="25"/>
      <c r="N24" s="24">
        <f>IF(OR('Gereden wedstrijden'!$L$7=4,'Gereden wedstrijden'!$L$7=4),LARGE(I24:M24,1),0)</f>
        <v>0</v>
      </c>
      <c r="O24" s="24">
        <f>IF('Gereden wedstrijden'!$L$7=6,LARGE(I24:M24,2),0)</f>
        <v>0</v>
      </c>
      <c r="P24" s="24">
        <f t="shared" si="0"/>
        <v>225</v>
      </c>
    </row>
    <row r="25" spans="1:16" s="22" customFormat="1" x14ac:dyDescent="0.3">
      <c r="A25" s="22">
        <v>20</v>
      </c>
      <c r="B25" s="22" t="s">
        <v>277</v>
      </c>
      <c r="C25" s="33" t="s">
        <v>278</v>
      </c>
      <c r="D25" s="33" t="s">
        <v>279</v>
      </c>
      <c r="F25" t="s">
        <v>220</v>
      </c>
      <c r="G25" s="33" t="s">
        <v>25</v>
      </c>
      <c r="H25" s="22" t="s">
        <v>100</v>
      </c>
      <c r="I25" s="25">
        <v>16</v>
      </c>
      <c r="J25" s="25">
        <v>99</v>
      </c>
      <c r="K25" s="24">
        <v>99</v>
      </c>
      <c r="L25" s="25">
        <v>17</v>
      </c>
      <c r="M25" s="25"/>
      <c r="N25" s="24">
        <f>IF(OR('Gereden wedstrijden'!$L$7=4,'Gereden wedstrijden'!$L$7=4),LARGE(I25:M25,1),0)</f>
        <v>0</v>
      </c>
      <c r="O25" s="24">
        <f>IF('Gereden wedstrijden'!$L$7=6,LARGE(I25:M25,2),0)</f>
        <v>0</v>
      </c>
      <c r="P25" s="24">
        <f t="shared" si="0"/>
        <v>231</v>
      </c>
    </row>
    <row r="26" spans="1:16" s="22" customFormat="1" x14ac:dyDescent="0.3">
      <c r="A26" s="22">
        <v>21</v>
      </c>
      <c r="B26" s="22" t="s">
        <v>280</v>
      </c>
      <c r="C26" s="22" t="s">
        <v>281</v>
      </c>
      <c r="D26" s="22" t="s">
        <v>282</v>
      </c>
      <c r="F26" t="s">
        <v>220</v>
      </c>
      <c r="G26" s="33" t="s">
        <v>25</v>
      </c>
      <c r="H26" s="22" t="s">
        <v>73</v>
      </c>
      <c r="I26" s="25">
        <v>4</v>
      </c>
      <c r="J26" s="25">
        <v>99</v>
      </c>
      <c r="K26" s="24">
        <v>99</v>
      </c>
      <c r="L26" s="25">
        <v>99</v>
      </c>
      <c r="M26" s="25"/>
      <c r="N26" s="24">
        <f>IF(OR('Gereden wedstrijden'!$L$7=4,'Gereden wedstrijden'!$L$7=4),LARGE(I26:M26,1),0)</f>
        <v>0</v>
      </c>
      <c r="O26" s="24">
        <f>IF('Gereden wedstrijden'!$L$7=6,LARGE(I26:M26,2),0)</f>
        <v>0</v>
      </c>
      <c r="P26" s="24">
        <f t="shared" si="0"/>
        <v>301</v>
      </c>
    </row>
    <row r="27" spans="1:16" s="22" customFormat="1" x14ac:dyDescent="0.3">
      <c r="A27" s="22">
        <v>22</v>
      </c>
      <c r="B27" s="41" t="s">
        <v>283</v>
      </c>
      <c r="C27" s="41" t="s">
        <v>284</v>
      </c>
      <c r="D27" s="41" t="s">
        <v>285</v>
      </c>
      <c r="F27" s="22" t="s">
        <v>220</v>
      </c>
      <c r="G27" s="33" t="s">
        <v>25</v>
      </c>
      <c r="H27" s="33" t="s">
        <v>4</v>
      </c>
      <c r="I27" s="25">
        <v>99</v>
      </c>
      <c r="J27" s="25">
        <v>99</v>
      </c>
      <c r="K27" s="24">
        <v>99</v>
      </c>
      <c r="L27" s="25">
        <v>6</v>
      </c>
      <c r="M27" s="25"/>
      <c r="N27" s="24">
        <f>IF(OR('Gereden wedstrijden'!$L$7=4,'Gereden wedstrijden'!$L$7=4),LARGE(I27:M27,1),0)</f>
        <v>0</v>
      </c>
      <c r="O27" s="24">
        <f>IF('Gereden wedstrijden'!$L$7=6,LARGE(I27:M27,2),0)</f>
        <v>0</v>
      </c>
      <c r="P27" s="24">
        <f t="shared" si="0"/>
        <v>303</v>
      </c>
    </row>
    <row r="28" spans="1:16" s="22" customFormat="1" x14ac:dyDescent="0.3">
      <c r="A28" s="22">
        <v>23</v>
      </c>
      <c r="B28" s="22" t="s">
        <v>286</v>
      </c>
      <c r="C28" s="22" t="s">
        <v>287</v>
      </c>
      <c r="D28" s="22" t="s">
        <v>288</v>
      </c>
      <c r="F28" t="s">
        <v>220</v>
      </c>
      <c r="G28" s="33" t="s">
        <v>25</v>
      </c>
      <c r="H28" s="22" t="s">
        <v>117</v>
      </c>
      <c r="I28" s="24">
        <v>99</v>
      </c>
      <c r="J28" s="24">
        <v>99</v>
      </c>
      <c r="K28" s="25">
        <v>8</v>
      </c>
      <c r="L28" s="25">
        <v>99</v>
      </c>
      <c r="M28" s="25"/>
      <c r="N28" s="24">
        <f>IF(OR('Gereden wedstrijden'!$L$7=4,'Gereden wedstrijden'!$L$7=4),LARGE(I28:M28,1),0)</f>
        <v>0</v>
      </c>
      <c r="O28" s="24">
        <f>IF('Gereden wedstrijden'!$L$7=6,LARGE(I28:M28,2),0)</f>
        <v>0</v>
      </c>
      <c r="P28" s="24">
        <f t="shared" si="0"/>
        <v>305</v>
      </c>
    </row>
    <row r="29" spans="1:16" s="22" customFormat="1" x14ac:dyDescent="0.3">
      <c r="A29" s="22">
        <v>24</v>
      </c>
      <c r="B29" s="22" t="s">
        <v>289</v>
      </c>
      <c r="C29" s="22" t="s">
        <v>290</v>
      </c>
      <c r="D29" s="22" t="s">
        <v>291</v>
      </c>
      <c r="F29" t="s">
        <v>220</v>
      </c>
      <c r="G29" s="33" t="s">
        <v>25</v>
      </c>
      <c r="H29" s="22" t="s">
        <v>292</v>
      </c>
      <c r="I29" s="25">
        <v>9</v>
      </c>
      <c r="J29" s="25">
        <v>99</v>
      </c>
      <c r="K29" s="24">
        <v>99</v>
      </c>
      <c r="L29" s="25">
        <v>99</v>
      </c>
      <c r="M29" s="25"/>
      <c r="N29" s="24">
        <f>IF(OR('Gereden wedstrijden'!$L$7=4,'Gereden wedstrijden'!$L$7=4),LARGE(I29:M29,1),0)</f>
        <v>0</v>
      </c>
      <c r="O29" s="24">
        <f>IF('Gereden wedstrijden'!$L$7=6,LARGE(I29:M29,2),0)</f>
        <v>0</v>
      </c>
      <c r="P29" s="24">
        <f t="shared" si="0"/>
        <v>306</v>
      </c>
    </row>
    <row r="30" spans="1:16" s="22" customFormat="1" x14ac:dyDescent="0.3">
      <c r="A30" s="22">
        <v>25</v>
      </c>
      <c r="B30" s="22" t="s">
        <v>293</v>
      </c>
      <c r="C30" s="22" t="s">
        <v>294</v>
      </c>
      <c r="D30" s="22" t="s">
        <v>295</v>
      </c>
      <c r="F30" t="s">
        <v>220</v>
      </c>
      <c r="G30" s="33" t="s">
        <v>25</v>
      </c>
      <c r="H30" s="22" t="s">
        <v>292</v>
      </c>
      <c r="I30" s="25">
        <v>15</v>
      </c>
      <c r="J30" s="25">
        <v>99</v>
      </c>
      <c r="K30" s="24">
        <v>99</v>
      </c>
      <c r="L30" s="25">
        <v>99</v>
      </c>
      <c r="M30" s="25"/>
      <c r="N30" s="24">
        <f>IF(OR('Gereden wedstrijden'!$L$7=4,'Gereden wedstrijden'!$L$7=4),LARGE(I30:M30,1),0)</f>
        <v>0</v>
      </c>
      <c r="O30" s="24">
        <f>IF('Gereden wedstrijden'!$L$7=6,LARGE(I30:M30,2),0)</f>
        <v>0</v>
      </c>
      <c r="P30" s="24">
        <f t="shared" si="0"/>
        <v>312</v>
      </c>
    </row>
    <row r="31" spans="1:16" s="22" customFormat="1" x14ac:dyDescent="0.3">
      <c r="A31" s="22">
        <v>26</v>
      </c>
      <c r="B31" s="12" t="s">
        <v>296</v>
      </c>
      <c r="C31" s="33" t="s">
        <v>237</v>
      </c>
      <c r="D31" s="22" t="s">
        <v>297</v>
      </c>
      <c r="F31" t="s">
        <v>220</v>
      </c>
      <c r="G31" s="33" t="s">
        <v>25</v>
      </c>
      <c r="H31" s="22" t="s">
        <v>151</v>
      </c>
      <c r="I31" s="25">
        <v>99</v>
      </c>
      <c r="J31" s="24">
        <v>16</v>
      </c>
      <c r="K31" s="24">
        <v>99</v>
      </c>
      <c r="L31" s="25">
        <v>99</v>
      </c>
      <c r="M31" s="25"/>
      <c r="N31" s="24">
        <f>IF(OR('Gereden wedstrijden'!$L$7=4,'Gereden wedstrijden'!$L$7=4),LARGE(I31:M31,1),0)</f>
        <v>0</v>
      </c>
      <c r="O31" s="24">
        <f>IF('Gereden wedstrijden'!$L$7=6,LARGE(I31:M31,2),0)</f>
        <v>0</v>
      </c>
      <c r="P31" s="24">
        <f t="shared" si="0"/>
        <v>313</v>
      </c>
    </row>
    <row r="32" spans="1:16" s="22" customFormat="1" x14ac:dyDescent="0.3">
      <c r="A32" s="22">
        <v>27</v>
      </c>
      <c r="B32" s="12" t="s">
        <v>191</v>
      </c>
      <c r="C32" s="12" t="s">
        <v>192</v>
      </c>
      <c r="D32" s="12" t="s">
        <v>193</v>
      </c>
      <c r="F32" t="s">
        <v>220</v>
      </c>
      <c r="G32" s="33" t="s">
        <v>25</v>
      </c>
      <c r="H32" s="22" t="s">
        <v>1</v>
      </c>
      <c r="I32" s="24">
        <v>99</v>
      </c>
      <c r="J32" s="25">
        <v>99</v>
      </c>
      <c r="K32" s="25">
        <v>16</v>
      </c>
      <c r="L32" s="25">
        <v>99</v>
      </c>
      <c r="M32" s="25"/>
      <c r="N32" s="24">
        <f>IF(OR('Gereden wedstrijden'!$L$7=4,'Gereden wedstrijden'!$L$7=4),LARGE(I32:M32,1),0)</f>
        <v>0</v>
      </c>
      <c r="O32" s="24">
        <f>IF('Gereden wedstrijden'!$L$7=6,LARGE(I32:M32,2),0)</f>
        <v>0</v>
      </c>
      <c r="P32" s="24">
        <f t="shared" si="0"/>
        <v>313</v>
      </c>
    </row>
    <row r="33" spans="1:17" s="22" customFormat="1" x14ac:dyDescent="0.3">
      <c r="B33" s="12"/>
      <c r="C33" s="12"/>
      <c r="D33" s="12"/>
      <c r="F33" s="33"/>
      <c r="G33" s="33"/>
      <c r="H33" s="33"/>
      <c r="I33" s="25"/>
      <c r="J33" s="25"/>
      <c r="K33" s="25"/>
      <c r="L33" s="25"/>
      <c r="M33" s="25"/>
      <c r="N33" s="24" t="e">
        <f>IF(OR('Gereden wedstrijden'!$L$7=5,'Gereden wedstrijden'!$L$7=6),LARGE(I33:M33,1),0)</f>
        <v>#NUM!</v>
      </c>
      <c r="O33" s="24">
        <f>IF('Gereden wedstrijden'!$L$7=6,LARGE(I33:M33,2),0)</f>
        <v>0</v>
      </c>
      <c r="P33" s="24" t="e">
        <f t="shared" si="0"/>
        <v>#NUM!</v>
      </c>
    </row>
    <row r="34" spans="1:17" s="22" customFormat="1" x14ac:dyDescent="0.3">
      <c r="B34" s="12"/>
      <c r="C34" s="12"/>
      <c r="D34" s="12"/>
      <c r="E34" s="35"/>
      <c r="F34" s="35"/>
      <c r="G34" s="35"/>
      <c r="H34" s="35"/>
      <c r="I34" s="34"/>
      <c r="J34" s="34"/>
      <c r="K34" s="34"/>
      <c r="L34" s="34"/>
      <c r="M34" s="34"/>
      <c r="N34" s="24" t="e">
        <f>IF(OR('Gereden wedstrijden'!$L$7=5,'Gereden wedstrijden'!$L$7=6),LARGE(I34:M34,1),0)</f>
        <v>#NUM!</v>
      </c>
      <c r="O34" s="24">
        <f>IF('Gereden wedstrijden'!$L$7=6,LARGE(I34:M34,2),0)</f>
        <v>0</v>
      </c>
      <c r="P34" s="24" t="e">
        <f t="shared" si="0"/>
        <v>#NUM!</v>
      </c>
      <c r="Q34" s="35"/>
    </row>
    <row r="35" spans="1:17" s="22" customFormat="1" x14ac:dyDescent="0.3">
      <c r="B35" s="12" t="s">
        <v>298</v>
      </c>
      <c r="C35" s="12"/>
      <c r="D35" s="12"/>
      <c r="F35" s="33"/>
      <c r="G35" s="33"/>
      <c r="I35" s="25"/>
      <c r="J35" s="25"/>
      <c r="K35" s="25"/>
      <c r="L35" s="25"/>
      <c r="M35" s="25"/>
      <c r="N35" s="24" t="e">
        <f>IF(OR('Gereden wedstrijden'!$L$7=5,'Gereden wedstrijden'!$L$7=6),LARGE(I35:M35,1),0)</f>
        <v>#NUM!</v>
      </c>
      <c r="O35" s="24">
        <f>IF('Gereden wedstrijden'!$L$7=6,LARGE(I35:M35,2),0)</f>
        <v>0</v>
      </c>
      <c r="P35" s="24" t="e">
        <f t="shared" si="0"/>
        <v>#NUM!</v>
      </c>
    </row>
    <row r="36" spans="1:17" s="22" customFormat="1" x14ac:dyDescent="0.3">
      <c r="B36" s="12"/>
      <c r="C36" s="36" t="s">
        <v>116</v>
      </c>
      <c r="G36" s="33"/>
      <c r="I36" s="25"/>
      <c r="J36" s="25"/>
      <c r="K36" s="24"/>
      <c r="L36" s="25"/>
      <c r="M36" s="25"/>
      <c r="N36" s="24" t="e">
        <f>IF(OR('Gereden wedstrijden'!$L$7=5,'Gereden wedstrijden'!$L$7=6),LARGE(I36:M36,1),0)</f>
        <v>#NUM!</v>
      </c>
      <c r="O36" s="24">
        <f>IF('Gereden wedstrijden'!$L$7=6,LARGE(I36:M36,2),0)</f>
        <v>0</v>
      </c>
      <c r="P36" s="24" t="e">
        <f t="shared" si="0"/>
        <v>#NUM!</v>
      </c>
    </row>
    <row r="37" spans="1:17" s="22" customFormat="1" x14ac:dyDescent="0.3">
      <c r="B37" s="12"/>
      <c r="C37" s="22" t="s">
        <v>538</v>
      </c>
      <c r="G37" s="33"/>
      <c r="I37" s="24"/>
      <c r="J37" s="25"/>
      <c r="K37" s="25"/>
      <c r="L37" s="25"/>
      <c r="M37" s="25"/>
      <c r="N37" s="24" t="e">
        <f>IF(OR('Gereden wedstrijden'!$L$7=5,'Gereden wedstrijden'!$L$7=6),LARGE(I37:M37,1),0)</f>
        <v>#NUM!</v>
      </c>
      <c r="O37" s="24">
        <f>IF('Gereden wedstrijden'!$L$7=6,LARGE(I37:M37,2),0)</f>
        <v>0</v>
      </c>
      <c r="P37" s="24" t="e">
        <f t="shared" si="0"/>
        <v>#NUM!</v>
      </c>
    </row>
    <row r="38" spans="1:17" s="22" customFormat="1" x14ac:dyDescent="0.3">
      <c r="B38" s="12"/>
      <c r="C38" s="12"/>
      <c r="D38" s="12"/>
      <c r="F38" s="33"/>
      <c r="G38" s="33"/>
      <c r="H38" s="33"/>
      <c r="I38" s="25"/>
      <c r="J38" s="25"/>
      <c r="K38" s="25"/>
      <c r="L38" s="25"/>
      <c r="M38" s="25"/>
      <c r="N38" s="24" t="e">
        <f>IF(OR('Gereden wedstrijden'!$L$7=5,'Gereden wedstrijden'!$L$7=6),LARGE(I38:M38,1),0)</f>
        <v>#NUM!</v>
      </c>
      <c r="O38" s="24">
        <f>IF('Gereden wedstrijden'!$L$7=6,LARGE(I38:M38,2),0)</f>
        <v>0</v>
      </c>
      <c r="P38" s="24" t="e">
        <f t="shared" si="0"/>
        <v>#NUM!</v>
      </c>
    </row>
    <row r="39" spans="1:17" s="22" customFormat="1" x14ac:dyDescent="0.3">
      <c r="B39" s="12"/>
      <c r="C39" s="12"/>
      <c r="D39" s="12"/>
      <c r="G39" s="33"/>
      <c r="I39" s="25"/>
      <c r="J39" s="25"/>
      <c r="K39" s="24"/>
      <c r="L39" s="25"/>
      <c r="M39" s="25"/>
      <c r="N39" s="24" t="e">
        <f>IF(OR('Gereden wedstrijden'!$L$7=5,'Gereden wedstrijden'!$L$7=6),LARGE(I39:M39,1),0)</f>
        <v>#NUM!</v>
      </c>
      <c r="O39" s="24">
        <f>IF('Gereden wedstrijden'!$L$7=6,LARGE(I39:M39,2),0)</f>
        <v>0</v>
      </c>
      <c r="P39" s="24" t="e">
        <f t="shared" si="0"/>
        <v>#NUM!</v>
      </c>
    </row>
    <row r="40" spans="1:17" s="22" customFormat="1" x14ac:dyDescent="0.3">
      <c r="B40" s="12"/>
      <c r="C40" s="12"/>
      <c r="D40" s="12"/>
      <c r="G40" s="33"/>
      <c r="H40" s="33"/>
      <c r="I40" s="25"/>
      <c r="J40" s="25"/>
      <c r="K40" s="25"/>
      <c r="L40" s="25"/>
      <c r="M40" s="25"/>
      <c r="N40" s="24" t="e">
        <f>IF(OR('Gereden wedstrijden'!$L$7=5,'Gereden wedstrijden'!$L$7=6),LARGE(I40:M40,1),0)</f>
        <v>#NUM!</v>
      </c>
      <c r="O40" s="24">
        <f>IF('Gereden wedstrijden'!$L$7=6,LARGE(I40:M40,2),0)</f>
        <v>0</v>
      </c>
      <c r="P40" s="24" t="e">
        <f t="shared" si="0"/>
        <v>#NUM!</v>
      </c>
    </row>
    <row r="41" spans="1:17" s="22" customFormat="1" x14ac:dyDescent="0.3">
      <c r="A41" s="12"/>
      <c r="B41" s="12"/>
      <c r="C41" s="12"/>
      <c r="D41" s="12"/>
      <c r="G41" s="33"/>
      <c r="I41" s="24"/>
      <c r="J41" s="25"/>
      <c r="K41" s="24"/>
      <c r="L41" s="25"/>
      <c r="M41" s="25"/>
      <c r="N41" s="24" t="e">
        <f>IF(OR('Gereden wedstrijden'!$L$7=5,'Gereden wedstrijden'!$L$7=6),LARGE(I41:M41,1),0)</f>
        <v>#NUM!</v>
      </c>
      <c r="O41" s="24">
        <f>IF('Gereden wedstrijden'!$L$7=6,LARGE(I41:M41,2),0)</f>
        <v>0</v>
      </c>
      <c r="P41" s="24" t="e">
        <f t="shared" si="0"/>
        <v>#NUM!</v>
      </c>
    </row>
    <row r="42" spans="1:17" s="22" customFormat="1" x14ac:dyDescent="0.3">
      <c r="A42" s="38"/>
      <c r="B42" s="12"/>
      <c r="C42" s="12"/>
      <c r="D42" s="12"/>
      <c r="G42" s="33"/>
      <c r="I42" s="24"/>
      <c r="J42" s="25"/>
      <c r="K42" s="24"/>
      <c r="L42" s="25"/>
      <c r="M42" s="25"/>
      <c r="N42" s="24" t="e">
        <f>IF(OR('Gereden wedstrijden'!$L$7=5,'Gereden wedstrijden'!$L$7=6),LARGE(I42:M42,1),0)</f>
        <v>#NUM!</v>
      </c>
      <c r="O42" s="24">
        <f>IF('Gereden wedstrijden'!$L$7=6,LARGE(I42:M42,2),0)</f>
        <v>0</v>
      </c>
      <c r="P42" s="24" t="e">
        <f t="shared" si="0"/>
        <v>#NUM!</v>
      </c>
    </row>
    <row r="43" spans="1:17" s="22" customFormat="1" x14ac:dyDescent="0.3">
      <c r="A43" s="38"/>
      <c r="B43" s="12"/>
      <c r="C43" s="12"/>
      <c r="D43" s="12"/>
      <c r="F43" s="33"/>
      <c r="G43" s="33"/>
      <c r="H43" s="33"/>
      <c r="I43" s="25"/>
      <c r="J43" s="25"/>
      <c r="K43" s="25"/>
      <c r="L43" s="25"/>
      <c r="M43" s="25"/>
      <c r="N43" s="24" t="e">
        <f>IF(OR('Gereden wedstrijden'!$L$7=5,'Gereden wedstrijden'!$L$7=6),LARGE(I43:M43,1),0)</f>
        <v>#NUM!</v>
      </c>
      <c r="O43" s="24">
        <f>IF('Gereden wedstrijden'!$L$7=6,LARGE(I43:M43,2),0)</f>
        <v>0</v>
      </c>
      <c r="P43" s="24" t="e">
        <f t="shared" si="0"/>
        <v>#NUM!</v>
      </c>
    </row>
    <row r="44" spans="1:17" s="37" customFormat="1" x14ac:dyDescent="0.3">
      <c r="A44" s="12"/>
      <c r="B44" s="12"/>
      <c r="C44" s="12"/>
      <c r="D44" s="12"/>
      <c r="E44" s="22"/>
      <c r="F44" s="22"/>
      <c r="G44" s="33"/>
      <c r="H44" s="22"/>
      <c r="I44" s="25"/>
      <c r="J44" s="24"/>
      <c r="K44" s="25"/>
      <c r="L44" s="25"/>
      <c r="M44" s="25"/>
      <c r="N44" s="24" t="e">
        <f>IF(OR('Gereden wedstrijden'!$L$7=5,'Gereden wedstrijden'!$L$7=6),LARGE(I44:M44,1),0)</f>
        <v>#NUM!</v>
      </c>
      <c r="O44" s="24">
        <f>IF('Gereden wedstrijden'!$L$7=6,LARGE(I44:M44,2),0)</f>
        <v>0</v>
      </c>
      <c r="P44" s="24" t="e">
        <f t="shared" si="0"/>
        <v>#NUM!</v>
      </c>
      <c r="Q44" s="22"/>
    </row>
    <row r="45" spans="1:17" s="37" customFormat="1" x14ac:dyDescent="0.3">
      <c r="A45" s="12"/>
      <c r="B45" s="12"/>
      <c r="C45" s="12"/>
      <c r="D45" s="12"/>
      <c r="E45" s="22"/>
      <c r="F45" s="22"/>
      <c r="G45" s="33"/>
      <c r="H45" s="33"/>
      <c r="I45" s="25"/>
      <c r="J45" s="25"/>
      <c r="K45" s="24"/>
      <c r="L45" s="25"/>
      <c r="M45" s="25"/>
      <c r="N45" s="24" t="e">
        <f>IF(OR('Gereden wedstrijden'!$L$7=5,'Gereden wedstrijden'!$L$7=6),LARGE(I45:M45,1),0)</f>
        <v>#NUM!</v>
      </c>
      <c r="O45" s="24">
        <f>IF('Gereden wedstrijden'!$L$7=6,LARGE(I45:M45,2),0)</f>
        <v>0</v>
      </c>
      <c r="P45" s="24" t="e">
        <f t="shared" si="0"/>
        <v>#NUM!</v>
      </c>
      <c r="Q45" s="22"/>
    </row>
    <row r="46" spans="1:17" s="37" customFormat="1" x14ac:dyDescent="0.3">
      <c r="A46" s="12"/>
      <c r="B46" s="12"/>
      <c r="C46" s="12"/>
      <c r="D46" s="12"/>
      <c r="E46" s="22"/>
      <c r="F46" s="22"/>
      <c r="G46" s="33"/>
      <c r="H46" s="22"/>
      <c r="I46" s="25"/>
      <c r="J46" s="24"/>
      <c r="K46" s="24"/>
      <c r="L46" s="25"/>
      <c r="M46" s="25"/>
      <c r="N46" s="24" t="e">
        <f>IF(OR('Gereden wedstrijden'!$L$7=5,'Gereden wedstrijden'!$L$7=6),LARGE(I46:M46,1),0)</f>
        <v>#NUM!</v>
      </c>
      <c r="O46" s="24">
        <f>IF('Gereden wedstrijden'!$L$7=6,LARGE(I46:M46,2),0)</f>
        <v>0</v>
      </c>
      <c r="P46" s="24" t="e">
        <f t="shared" si="0"/>
        <v>#NUM!</v>
      </c>
      <c r="Q46" s="22"/>
    </row>
    <row r="47" spans="1:17" s="37" customFormat="1" x14ac:dyDescent="0.3">
      <c r="A47" s="12"/>
      <c r="B47" s="12"/>
      <c r="C47" s="12"/>
      <c r="D47" s="12"/>
      <c r="E47" s="22"/>
      <c r="F47" s="22"/>
      <c r="G47" s="33"/>
      <c r="H47" s="22"/>
      <c r="I47" s="24"/>
      <c r="J47" s="25"/>
      <c r="K47" s="24"/>
      <c r="L47" s="25"/>
      <c r="M47" s="25"/>
      <c r="N47" s="24" t="e">
        <f>IF(OR('Gereden wedstrijden'!$L$7=5,'Gereden wedstrijden'!$L$7=6),LARGE(I47:M47,1),0)</f>
        <v>#NUM!</v>
      </c>
      <c r="O47" s="24">
        <f>IF('Gereden wedstrijden'!$L$7=6,LARGE(I47:M47,2),0)</f>
        <v>0</v>
      </c>
      <c r="P47" s="24" t="e">
        <f t="shared" si="0"/>
        <v>#NUM!</v>
      </c>
      <c r="Q47" s="22"/>
    </row>
    <row r="48" spans="1:17" s="35" customFormat="1" x14ac:dyDescent="0.3">
      <c r="A48" s="12"/>
      <c r="B48" s="12"/>
      <c r="C48" s="12"/>
      <c r="D48" s="12"/>
      <c r="E48" s="22"/>
      <c r="F48" s="22"/>
      <c r="G48" s="33"/>
      <c r="H48" s="22"/>
      <c r="I48" s="24"/>
      <c r="J48" s="25"/>
      <c r="K48" s="24"/>
      <c r="L48" s="25"/>
      <c r="M48" s="25"/>
      <c r="N48" s="24" t="e">
        <f>IF(OR('Gereden wedstrijden'!$L$7=5,'Gereden wedstrijden'!$L$7=6),LARGE(I48:M48,1),0)</f>
        <v>#NUM!</v>
      </c>
      <c r="O48" s="24">
        <f>IF('Gereden wedstrijden'!$L$7=6,LARGE(I48:M48,2),0)</f>
        <v>0</v>
      </c>
      <c r="P48" s="24" t="e">
        <f t="shared" si="0"/>
        <v>#NUM!</v>
      </c>
      <c r="Q48" s="22"/>
    </row>
    <row r="49" spans="1:17" s="35" customFormat="1" x14ac:dyDescent="0.3">
      <c r="A49" s="12"/>
      <c r="B49" s="12"/>
      <c r="C49" s="12"/>
      <c r="D49" s="12"/>
      <c r="E49" s="22"/>
      <c r="F49" s="22"/>
      <c r="G49" s="33"/>
      <c r="H49" s="22"/>
      <c r="I49" s="25"/>
      <c r="J49" s="24"/>
      <c r="K49" s="24"/>
      <c r="L49" s="25"/>
      <c r="M49" s="25"/>
      <c r="N49" s="24" t="e">
        <f>IF(OR('Gereden wedstrijden'!$L$7=5,'Gereden wedstrijden'!$L$7=6),LARGE(I49:M49,1),0)</f>
        <v>#NUM!</v>
      </c>
      <c r="O49" s="24">
        <f>IF('Gereden wedstrijden'!$L$7=6,LARGE(I49:M49,2),0)</f>
        <v>0</v>
      </c>
      <c r="P49" s="24" t="e">
        <f t="shared" si="0"/>
        <v>#NUM!</v>
      </c>
      <c r="Q49" s="22"/>
    </row>
    <row r="50" spans="1:17" s="35" customFormat="1" x14ac:dyDescent="0.3">
      <c r="A50" s="12"/>
      <c r="B50" s="12"/>
      <c r="C50" s="12"/>
      <c r="D50" s="12"/>
      <c r="E50" s="22"/>
      <c r="F50" s="22"/>
      <c r="G50" s="33"/>
      <c r="H50" s="22"/>
      <c r="I50" s="25"/>
      <c r="J50" s="24"/>
      <c r="K50" s="25"/>
      <c r="L50" s="25"/>
      <c r="M50" s="25"/>
      <c r="N50" s="24" t="e">
        <f>IF(OR('Gereden wedstrijden'!$L$7=5,'Gereden wedstrijden'!$L$7=6),LARGE(I50:M50,1),0)</f>
        <v>#NUM!</v>
      </c>
      <c r="O50" s="24">
        <f>IF('Gereden wedstrijden'!$L$7=6,LARGE(I50:M50,2),0)</f>
        <v>0</v>
      </c>
      <c r="P50" s="24" t="e">
        <f t="shared" si="0"/>
        <v>#NUM!</v>
      </c>
      <c r="Q50" s="22"/>
    </row>
    <row r="51" spans="1:17" s="35" customFormat="1" x14ac:dyDescent="0.3">
      <c r="A51" s="12"/>
      <c r="B51" s="12"/>
      <c r="C51" s="12"/>
      <c r="D51" s="12"/>
      <c r="E51" s="22"/>
      <c r="F51" s="22"/>
      <c r="G51" s="33"/>
      <c r="H51" s="22"/>
      <c r="I51" s="25"/>
      <c r="J51" s="24"/>
      <c r="K51" s="25"/>
      <c r="L51" s="25"/>
      <c r="M51" s="25"/>
      <c r="N51" s="24" t="e">
        <f>IF(OR('Gereden wedstrijden'!$L$7=5,'Gereden wedstrijden'!$L$7=6),LARGE(I51:M51,1),0)</f>
        <v>#NUM!</v>
      </c>
      <c r="O51" s="24">
        <f>IF('Gereden wedstrijden'!$L$7=6,LARGE(I51:M51,2),0)</f>
        <v>0</v>
      </c>
      <c r="P51" s="24" t="e">
        <f t="shared" si="0"/>
        <v>#NUM!</v>
      </c>
      <c r="Q51" s="22"/>
    </row>
    <row r="52" spans="1:17" s="35" customFormat="1" x14ac:dyDescent="0.3">
      <c r="A52" s="12"/>
      <c r="B52" s="12"/>
      <c r="C52" s="12"/>
      <c r="D52" s="12"/>
      <c r="E52" s="22"/>
      <c r="F52" s="22"/>
      <c r="G52" s="33"/>
      <c r="H52" s="22"/>
      <c r="I52" s="24"/>
      <c r="J52" s="25"/>
      <c r="K52" s="25"/>
      <c r="L52" s="25"/>
      <c r="M52" s="25"/>
      <c r="N52" s="24" t="e">
        <f>IF(OR('Gereden wedstrijden'!$L$7=5,'Gereden wedstrijden'!$L$7=6),LARGE(I52:M52,1),0)</f>
        <v>#NUM!</v>
      </c>
      <c r="O52" s="24">
        <f>IF('Gereden wedstrijden'!$L$7=6,LARGE(I52:M52,2),0)</f>
        <v>0</v>
      </c>
      <c r="P52" s="24" t="e">
        <f t="shared" si="0"/>
        <v>#NUM!</v>
      </c>
      <c r="Q52" s="22"/>
    </row>
    <row r="53" spans="1:17" s="35" customFormat="1" x14ac:dyDescent="0.3">
      <c r="A53" s="12"/>
      <c r="B53" s="12"/>
      <c r="C53" s="12"/>
      <c r="D53" s="12"/>
      <c r="E53" s="22"/>
      <c r="F53" s="22"/>
      <c r="G53" s="33"/>
      <c r="H53" s="22"/>
      <c r="I53" s="24"/>
      <c r="J53" s="25"/>
      <c r="K53" s="24"/>
      <c r="L53" s="25"/>
      <c r="M53" s="25"/>
      <c r="N53" s="24" t="e">
        <f>IF(OR('Gereden wedstrijden'!$L$7=5,'Gereden wedstrijden'!$L$7=6),LARGE(I53:M53,1),0)</f>
        <v>#NUM!</v>
      </c>
      <c r="O53" s="24">
        <f>IF('Gereden wedstrijden'!$L$7=6,LARGE(I53:M53,2),0)</f>
        <v>0</v>
      </c>
      <c r="P53" s="24" t="e">
        <f t="shared" si="0"/>
        <v>#NUM!</v>
      </c>
      <c r="Q53" s="22"/>
    </row>
    <row r="54" spans="1:17" s="35" customFormat="1" x14ac:dyDescent="0.3">
      <c r="A54" s="12"/>
      <c r="B54" s="12"/>
      <c r="C54" s="12"/>
      <c r="D54" s="12"/>
      <c r="E54" s="22"/>
      <c r="F54" s="22"/>
      <c r="G54" s="33"/>
      <c r="H54" s="22"/>
      <c r="I54" s="25"/>
      <c r="J54" s="24"/>
      <c r="K54" s="25"/>
      <c r="L54" s="25"/>
      <c r="M54" s="25"/>
      <c r="N54" s="24" t="e">
        <f>IF(OR('Gereden wedstrijden'!$L$7=5,'Gereden wedstrijden'!$L$7=6),LARGE(I54:M54,1),0)</f>
        <v>#NUM!</v>
      </c>
      <c r="O54" s="24">
        <f>IF('Gereden wedstrijden'!$L$7=6,LARGE(I54:M54,2),0)</f>
        <v>0</v>
      </c>
      <c r="P54" s="24" t="e">
        <f t="shared" si="0"/>
        <v>#NUM!</v>
      </c>
      <c r="Q54" s="22"/>
    </row>
    <row r="55" spans="1:17" s="35" customFormat="1" x14ac:dyDescent="0.3">
      <c r="A55" s="12"/>
      <c r="B55" s="12"/>
      <c r="C55" s="12"/>
      <c r="D55" s="12"/>
      <c r="E55" s="22"/>
      <c r="F55" s="22"/>
      <c r="G55" s="33"/>
      <c r="H55" s="22"/>
      <c r="I55" s="24"/>
      <c r="J55" s="25"/>
      <c r="K55" s="24"/>
      <c r="L55" s="25"/>
      <c r="M55" s="25"/>
      <c r="N55" s="24" t="e">
        <f>IF(OR('Gereden wedstrijden'!$L$7=5,'Gereden wedstrijden'!$L$7=6),LARGE(I55:M55,1),0)</f>
        <v>#NUM!</v>
      </c>
      <c r="O55" s="24">
        <f>IF('Gereden wedstrijden'!$L$7=6,LARGE(I55:M55,2),0)</f>
        <v>0</v>
      </c>
      <c r="P55" s="24" t="e">
        <f t="shared" si="0"/>
        <v>#NUM!</v>
      </c>
      <c r="Q55" s="22"/>
    </row>
    <row r="56" spans="1:17" s="38" customFormat="1" x14ac:dyDescent="0.3">
      <c r="A56" s="12"/>
      <c r="B56" s="12"/>
      <c r="C56" s="12"/>
      <c r="D56" s="12"/>
      <c r="E56" s="12"/>
      <c r="F56" s="12"/>
      <c r="G56" s="12"/>
      <c r="H56" s="12"/>
      <c r="I56" s="13"/>
      <c r="J56" s="13"/>
      <c r="K56" s="13"/>
      <c r="L56" s="13"/>
      <c r="M56" s="13"/>
      <c r="N56" s="13"/>
      <c r="O56" s="13"/>
      <c r="P56" s="13"/>
      <c r="Q56" s="12"/>
    </row>
    <row r="57" spans="1:17" s="38" customFormat="1" x14ac:dyDescent="0.3">
      <c r="A57" s="12"/>
      <c r="B57" s="12"/>
      <c r="C57" s="12"/>
      <c r="D57" s="12"/>
      <c r="I57" s="39"/>
      <c r="J57" s="39"/>
      <c r="K57" s="39"/>
      <c r="L57" s="39"/>
      <c r="M57" s="39"/>
      <c r="N57" s="39"/>
      <c r="O57" s="39"/>
      <c r="P57" s="39"/>
    </row>
    <row r="58" spans="1:17" s="38" customFormat="1" x14ac:dyDescent="0.3">
      <c r="A58" s="12"/>
      <c r="B58" s="12"/>
      <c r="C58" s="12"/>
      <c r="D58" s="12"/>
      <c r="I58" s="39"/>
      <c r="J58" s="39"/>
      <c r="K58" s="39"/>
      <c r="L58" s="39"/>
      <c r="M58" s="39"/>
      <c r="N58" s="39"/>
      <c r="O58" s="39"/>
      <c r="P58" s="39"/>
    </row>
  </sheetData>
  <sheetProtection selectLockedCells="1" selectUnlockedCells="1"/>
  <sortState ref="B4:P13">
    <sortCondition ref="P4:P13"/>
    <sortCondition ref="M4:M13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R13" sqref="R13"/>
    </sheetView>
  </sheetViews>
  <sheetFormatPr defaultColWidth="9.109375" defaultRowHeight="14.4" outlineLevelCol="1" x14ac:dyDescent="0.3"/>
  <cols>
    <col min="1" max="1" width="5.33203125" style="12" customWidth="1"/>
    <col min="2" max="2" width="10.6640625" style="12" customWidth="1"/>
    <col min="3" max="3" width="32.6640625" style="12" customWidth="1"/>
    <col min="4" max="4" width="17.33203125" style="12" customWidth="1"/>
    <col min="5" max="5" width="6.109375" style="12" customWidth="1"/>
    <col min="6" max="6" width="4" style="12" customWidth="1"/>
    <col min="7" max="7" width="4.44140625" style="12" customWidth="1"/>
    <col min="8" max="8" width="19.5546875" style="12" customWidth="1"/>
    <col min="9" max="10" width="10.88671875" style="13" customWidth="1"/>
    <col min="11" max="11" width="13.44140625" style="13" customWidth="1"/>
    <col min="12" max="12" width="10.109375" style="13" customWidth="1"/>
    <col min="13" max="13" width="12" style="13" bestFit="1" customWidth="1"/>
    <col min="14" max="15" width="9.109375" style="13" hidden="1" customWidth="1" outlineLevel="1"/>
    <col min="16" max="16" width="7.44140625" style="13" customWidth="1" collapsed="1"/>
    <col min="17" max="16384" width="9.109375" style="12"/>
  </cols>
  <sheetData>
    <row r="1" spans="1:17" x14ac:dyDescent="0.3">
      <c r="A1" s="14"/>
      <c r="B1" s="14"/>
      <c r="C1" s="14"/>
      <c r="D1" s="14"/>
      <c r="E1" s="14"/>
      <c r="F1" s="14"/>
      <c r="G1" s="14"/>
      <c r="H1" s="14"/>
      <c r="I1" s="18" t="s">
        <v>2</v>
      </c>
      <c r="J1" s="18" t="s">
        <v>48</v>
      </c>
      <c r="K1" s="18" t="s">
        <v>117</v>
      </c>
      <c r="L1" s="18" t="s">
        <v>118</v>
      </c>
      <c r="M1" s="18" t="s">
        <v>3</v>
      </c>
      <c r="N1" s="18"/>
      <c r="O1" s="18"/>
    </row>
    <row r="2" spans="1:17" x14ac:dyDescent="0.3">
      <c r="A2" s="14"/>
      <c r="B2" s="14"/>
      <c r="C2" s="14"/>
      <c r="D2" s="14"/>
      <c r="E2" s="14"/>
      <c r="F2" s="14"/>
      <c r="G2" s="14"/>
      <c r="H2" s="14"/>
      <c r="I2" s="15">
        <v>42687</v>
      </c>
      <c r="J2" s="15">
        <v>42694</v>
      </c>
      <c r="K2" s="15">
        <v>42701</v>
      </c>
      <c r="L2" s="15">
        <v>42708</v>
      </c>
      <c r="M2" s="15">
        <v>42722</v>
      </c>
      <c r="N2" s="15"/>
      <c r="O2" s="15"/>
    </row>
    <row r="3" spans="1:17" x14ac:dyDescent="0.3">
      <c r="A3" s="16" t="s">
        <v>5</v>
      </c>
      <c r="B3" s="16" t="s">
        <v>6</v>
      </c>
      <c r="C3" s="16" t="s">
        <v>7</v>
      </c>
      <c r="D3" s="16" t="s">
        <v>8</v>
      </c>
      <c r="E3" s="17" t="s">
        <v>9</v>
      </c>
      <c r="F3" s="16" t="s">
        <v>10</v>
      </c>
      <c r="G3" s="16" t="s">
        <v>11</v>
      </c>
      <c r="H3" s="16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8" t="s">
        <v>19</v>
      </c>
      <c r="P3" s="18" t="s">
        <v>20</v>
      </c>
    </row>
    <row r="4" spans="1:17" s="49" customFormat="1" x14ac:dyDescent="0.3">
      <c r="A4" s="49">
        <v>1</v>
      </c>
      <c r="B4" s="49" t="s">
        <v>299</v>
      </c>
      <c r="C4" s="49" t="s">
        <v>300</v>
      </c>
      <c r="D4" s="49" t="s">
        <v>301</v>
      </c>
      <c r="F4" s="49" t="s">
        <v>302</v>
      </c>
      <c r="G4" s="49" t="s">
        <v>25</v>
      </c>
      <c r="H4" s="49" t="s">
        <v>2</v>
      </c>
      <c r="I4" s="50">
        <v>1</v>
      </c>
      <c r="J4" s="50">
        <v>1</v>
      </c>
      <c r="K4" s="50">
        <v>3</v>
      </c>
      <c r="L4" s="50">
        <v>11</v>
      </c>
      <c r="M4" s="50">
        <v>4</v>
      </c>
      <c r="N4" s="50">
        <f>IF(OR('Gereden wedstrijden'!$L$7=5,'Gereden wedstrijden'!$L$7=5),LARGE(I4:M4,1),0)</f>
        <v>11</v>
      </c>
      <c r="O4" s="50">
        <f>IF('Gereden wedstrijden'!$L$7=6,LARGE(I4:M4,2),0)</f>
        <v>0</v>
      </c>
      <c r="P4" s="50">
        <f>SUM(I4:M4)-SUM(N4:O4)</f>
        <v>9</v>
      </c>
      <c r="Q4" s="49" t="s">
        <v>543</v>
      </c>
    </row>
    <row r="5" spans="1:17" s="52" customFormat="1" x14ac:dyDescent="0.3">
      <c r="A5" s="52">
        <v>2</v>
      </c>
      <c r="B5" s="52" t="s">
        <v>303</v>
      </c>
      <c r="C5" s="52" t="s">
        <v>304</v>
      </c>
      <c r="D5" s="52" t="s">
        <v>305</v>
      </c>
      <c r="F5" s="52" t="s">
        <v>302</v>
      </c>
      <c r="G5" s="52" t="s">
        <v>25</v>
      </c>
      <c r="H5" s="52" t="s">
        <v>2</v>
      </c>
      <c r="I5" s="53">
        <v>3</v>
      </c>
      <c r="J5" s="53">
        <v>7</v>
      </c>
      <c r="K5" s="53">
        <v>1</v>
      </c>
      <c r="L5" s="53">
        <v>5</v>
      </c>
      <c r="M5" s="53">
        <v>1</v>
      </c>
      <c r="N5" s="53">
        <f>IF(OR('Gereden wedstrijden'!$L$7=5,'Gereden wedstrijden'!$L$7=5),LARGE(I5:M5,1),0)</f>
        <v>7</v>
      </c>
      <c r="O5" s="53">
        <f>IF('Gereden wedstrijden'!$L$7=6,LARGE(I5:M5,2),0)</f>
        <v>0</v>
      </c>
      <c r="P5" s="53">
        <f>SUM(I5:M5)-SUM(N5:O5)</f>
        <v>10</v>
      </c>
      <c r="Q5" s="52" t="s">
        <v>544</v>
      </c>
    </row>
    <row r="6" spans="1:17" s="52" customFormat="1" x14ac:dyDescent="0.3">
      <c r="A6" s="52">
        <v>3</v>
      </c>
      <c r="B6" s="52" t="s">
        <v>306</v>
      </c>
      <c r="C6" s="52" t="s">
        <v>237</v>
      </c>
      <c r="D6" s="52" t="s">
        <v>307</v>
      </c>
      <c r="F6" s="52" t="s">
        <v>302</v>
      </c>
      <c r="G6" s="52" t="s">
        <v>25</v>
      </c>
      <c r="H6" s="52" t="s">
        <v>151</v>
      </c>
      <c r="I6" s="53">
        <v>4</v>
      </c>
      <c r="J6" s="53">
        <v>2</v>
      </c>
      <c r="K6" s="53">
        <v>6</v>
      </c>
      <c r="L6" s="53">
        <v>3</v>
      </c>
      <c r="M6" s="53">
        <v>3</v>
      </c>
      <c r="N6" s="53">
        <f>IF(OR('Gereden wedstrijden'!$L$7=5,'Gereden wedstrijden'!$L$7=5),LARGE(I6:M6,1),0)</f>
        <v>6</v>
      </c>
      <c r="O6" s="53">
        <f>IF('Gereden wedstrijden'!$L$7=6,LARGE(I6:M6,2),0)</f>
        <v>0</v>
      </c>
      <c r="P6" s="53">
        <f>SUM(I6:M6)-SUM(N6:O6)</f>
        <v>12</v>
      </c>
      <c r="Q6" s="52" t="s">
        <v>544</v>
      </c>
    </row>
    <row r="7" spans="1:17" s="22" customFormat="1" x14ac:dyDescent="0.3">
      <c r="A7" s="22">
        <v>4</v>
      </c>
      <c r="B7" s="22" t="s">
        <v>308</v>
      </c>
      <c r="C7" s="22" t="s">
        <v>309</v>
      </c>
      <c r="D7" s="22" t="s">
        <v>310</v>
      </c>
      <c r="F7" s="22" t="s">
        <v>302</v>
      </c>
      <c r="G7" s="22" t="s">
        <v>25</v>
      </c>
      <c r="H7" s="22" t="s">
        <v>177</v>
      </c>
      <c r="I7" s="24">
        <v>2</v>
      </c>
      <c r="J7" s="24">
        <v>4</v>
      </c>
      <c r="K7" s="24">
        <v>6</v>
      </c>
      <c r="L7" s="24">
        <v>4</v>
      </c>
      <c r="M7" s="24">
        <v>7</v>
      </c>
      <c r="N7" s="24">
        <f>IF(OR('Gereden wedstrijden'!$L$7=5,'Gereden wedstrijden'!$L$7=5),LARGE(I7:M7,1),0)</f>
        <v>7</v>
      </c>
      <c r="O7" s="24">
        <f>IF('Gereden wedstrijden'!$L$7=6,LARGE(I7:M7,2),0)</f>
        <v>0</v>
      </c>
      <c r="P7" s="24">
        <f>SUM(I7:M7)-SUM(N7:O7)</f>
        <v>16</v>
      </c>
      <c r="Q7" s="22" t="s">
        <v>536</v>
      </c>
    </row>
    <row r="8" spans="1:17" s="22" customFormat="1" x14ac:dyDescent="0.3">
      <c r="A8" s="52">
        <v>5</v>
      </c>
      <c r="B8" s="52" t="s">
        <v>318</v>
      </c>
      <c r="C8" s="52" t="s">
        <v>319</v>
      </c>
      <c r="D8" s="52" t="s">
        <v>320</v>
      </c>
      <c r="E8" s="52"/>
      <c r="F8" s="52" t="s">
        <v>302</v>
      </c>
      <c r="G8" s="52" t="s">
        <v>25</v>
      </c>
      <c r="H8" s="52" t="s">
        <v>117</v>
      </c>
      <c r="I8" s="53">
        <v>99</v>
      </c>
      <c r="J8" s="53">
        <v>11</v>
      </c>
      <c r="K8" s="53">
        <v>4</v>
      </c>
      <c r="L8" s="53">
        <v>1</v>
      </c>
      <c r="M8" s="53">
        <v>2</v>
      </c>
      <c r="N8" s="53">
        <f>IF(OR('Gereden wedstrijden'!$L$7=5,'Gereden wedstrijden'!$L$7=5),LARGE(I8:M8,1),0)</f>
        <v>99</v>
      </c>
      <c r="O8" s="53">
        <f>IF('Gereden wedstrijden'!$L$7=6,LARGE(I8:M8,2),0)</f>
        <v>0</v>
      </c>
      <c r="P8" s="53">
        <f>SUM(I8:M8)-SUM(N8:O8)</f>
        <v>18</v>
      </c>
      <c r="Q8" s="52" t="s">
        <v>544</v>
      </c>
    </row>
    <row r="9" spans="1:17" s="22" customFormat="1" x14ac:dyDescent="0.3"/>
    <row r="10" spans="1:17" s="22" customFormat="1" x14ac:dyDescent="0.3">
      <c r="A10" s="22">
        <v>6</v>
      </c>
      <c r="B10" s="19" t="s">
        <v>311</v>
      </c>
      <c r="C10" s="19" t="s">
        <v>312</v>
      </c>
      <c r="D10" s="19" t="s">
        <v>313</v>
      </c>
      <c r="E10" s="19"/>
      <c r="F10" s="19" t="s">
        <v>302</v>
      </c>
      <c r="G10" s="19" t="s">
        <v>25</v>
      </c>
      <c r="H10" s="19" t="s">
        <v>314</v>
      </c>
      <c r="I10" s="20">
        <v>4</v>
      </c>
      <c r="J10" s="20">
        <v>16</v>
      </c>
      <c r="K10" s="20">
        <v>2</v>
      </c>
      <c r="L10" s="20">
        <v>6</v>
      </c>
      <c r="M10" s="20">
        <v>6</v>
      </c>
      <c r="N10" s="20">
        <f>IF(OR('Gereden wedstrijden'!$L$7=5,'Gereden wedstrijden'!$L$7=5),LARGE(I10:M10,1),0)</f>
        <v>16</v>
      </c>
      <c r="O10" s="20">
        <f>IF('Gereden wedstrijden'!$L$7=6,LARGE(I10:M10,2),0)</f>
        <v>0</v>
      </c>
      <c r="P10" s="20">
        <f>SUM(I10:M10)-SUM(N10:O10)</f>
        <v>18</v>
      </c>
    </row>
    <row r="11" spans="1:17" s="22" customFormat="1" x14ac:dyDescent="0.3">
      <c r="A11" s="22">
        <v>7</v>
      </c>
      <c r="B11" s="19" t="s">
        <v>321</v>
      </c>
      <c r="C11" s="19" t="s">
        <v>322</v>
      </c>
      <c r="D11" s="19" t="s">
        <v>323</v>
      </c>
      <c r="E11" s="19"/>
      <c r="F11" s="19" t="s">
        <v>302</v>
      </c>
      <c r="G11" s="19" t="s">
        <v>25</v>
      </c>
      <c r="H11" s="19" t="s">
        <v>30</v>
      </c>
      <c r="I11" s="20">
        <v>12</v>
      </c>
      <c r="J11" s="20">
        <v>5</v>
      </c>
      <c r="K11" s="20">
        <v>5</v>
      </c>
      <c r="L11" s="20">
        <v>7</v>
      </c>
      <c r="M11" s="20">
        <v>5</v>
      </c>
      <c r="N11" s="20">
        <f>IF(OR('Gereden wedstrijden'!$L$7=5,'Gereden wedstrijden'!$L$7=5),LARGE(I11:M11,1),0)</f>
        <v>12</v>
      </c>
      <c r="O11" s="20">
        <f>IF('Gereden wedstrijden'!$L$7=6,LARGE(I11:M11,2),0)</f>
        <v>0</v>
      </c>
      <c r="P11" s="20">
        <f>SUM(I11:M11)-SUM(N11:O11)</f>
        <v>22</v>
      </c>
    </row>
    <row r="12" spans="1:17" s="22" customFormat="1" ht="13.95" customHeight="1" x14ac:dyDescent="0.3">
      <c r="A12" s="22">
        <v>8</v>
      </c>
      <c r="B12" s="19" t="s">
        <v>315</v>
      </c>
      <c r="C12" s="19" t="s">
        <v>316</v>
      </c>
      <c r="D12" s="19" t="s">
        <v>317</v>
      </c>
      <c r="E12" s="19"/>
      <c r="F12" s="19" t="s">
        <v>302</v>
      </c>
      <c r="G12" s="19" t="s">
        <v>25</v>
      </c>
      <c r="H12" s="19" t="s">
        <v>62</v>
      </c>
      <c r="I12" s="20">
        <v>9</v>
      </c>
      <c r="J12" s="20">
        <v>3</v>
      </c>
      <c r="K12" s="20">
        <v>14</v>
      </c>
      <c r="L12" s="20">
        <v>2</v>
      </c>
      <c r="M12" s="20">
        <v>8</v>
      </c>
      <c r="N12" s="20">
        <f>IF(OR('Gereden wedstrijden'!$L$7=5,'Gereden wedstrijden'!$L$7=5),LARGE(I12:M12,1),0)</f>
        <v>14</v>
      </c>
      <c r="O12" s="20">
        <f>IF('Gereden wedstrijden'!$L$7=6,LARGE(I12:M12,2),0)</f>
        <v>0</v>
      </c>
      <c r="P12" s="20">
        <f>SUM(I12:M12)-SUM(N12:O12)</f>
        <v>22</v>
      </c>
    </row>
    <row r="13" spans="1:17" s="22" customFormat="1" ht="13.95" customHeight="1" x14ac:dyDescent="0.3">
      <c r="I13" s="24"/>
      <c r="J13" s="24"/>
      <c r="K13" s="24"/>
      <c r="L13" s="24"/>
      <c r="M13" s="24"/>
      <c r="N13" s="24"/>
      <c r="O13" s="24"/>
      <c r="P13" s="24"/>
    </row>
    <row r="14" spans="1:17" s="22" customFormat="1" x14ac:dyDescent="0.3">
      <c r="A14" s="22">
        <v>9</v>
      </c>
      <c r="B14" s="22" t="s">
        <v>324</v>
      </c>
      <c r="C14" s="22" t="s">
        <v>325</v>
      </c>
      <c r="D14" s="22" t="s">
        <v>326</v>
      </c>
      <c r="F14" s="22" t="s">
        <v>302</v>
      </c>
      <c r="G14" s="22" t="s">
        <v>25</v>
      </c>
      <c r="H14" s="22" t="s">
        <v>96</v>
      </c>
      <c r="I14" s="24">
        <v>6</v>
      </c>
      <c r="J14" s="24">
        <v>8</v>
      </c>
      <c r="K14" s="24">
        <v>10</v>
      </c>
      <c r="L14" s="24">
        <v>9</v>
      </c>
      <c r="M14" s="24"/>
      <c r="N14" s="24">
        <f>IF(OR('Gereden wedstrijden'!$L$7=4,'Gereden wedstrijden'!$L$7=4),LARGE(I14:M14,1),0)</f>
        <v>0</v>
      </c>
      <c r="O14" s="24">
        <f>IF('Gereden wedstrijden'!$L$7=6,LARGE(I14:M14,2),0)</f>
        <v>0</v>
      </c>
      <c r="P14" s="24">
        <f t="shared" ref="P14:P57" si="0">SUM(I14:M14)-SUM(N14:O14)</f>
        <v>33</v>
      </c>
    </row>
    <row r="15" spans="1:17" s="22" customFormat="1" x14ac:dyDescent="0.3">
      <c r="A15" s="22">
        <v>10</v>
      </c>
      <c r="B15" s="22" t="s">
        <v>327</v>
      </c>
      <c r="C15" s="22" t="s">
        <v>328</v>
      </c>
      <c r="D15" s="22" t="s">
        <v>329</v>
      </c>
      <c r="F15" s="22" t="s">
        <v>302</v>
      </c>
      <c r="G15" s="22" t="s">
        <v>25</v>
      </c>
      <c r="H15" s="22" t="s">
        <v>118</v>
      </c>
      <c r="I15" s="24">
        <v>6</v>
      </c>
      <c r="J15" s="24">
        <v>9</v>
      </c>
      <c r="K15" s="24">
        <v>9</v>
      </c>
      <c r="L15" s="24">
        <v>8</v>
      </c>
      <c r="M15" s="24"/>
      <c r="N15" s="24">
        <f>IF(OR('Gereden wedstrijden'!$L$7=4,'Gereden wedstrijden'!$L$7=4),LARGE(I15:M15,1),0)</f>
        <v>0</v>
      </c>
      <c r="O15" s="24">
        <f>IF('Gereden wedstrijden'!$L$7=6,LARGE(I15:M15,2),0)</f>
        <v>0</v>
      </c>
      <c r="P15" s="24">
        <f t="shared" si="0"/>
        <v>32</v>
      </c>
    </row>
    <row r="16" spans="1:17" s="22" customFormat="1" x14ac:dyDescent="0.3">
      <c r="A16" s="22">
        <v>11</v>
      </c>
      <c r="B16" s="22" t="s">
        <v>330</v>
      </c>
      <c r="C16" s="22" t="s">
        <v>331</v>
      </c>
      <c r="D16" s="22" t="s">
        <v>332</v>
      </c>
      <c r="F16" s="22" t="s">
        <v>302</v>
      </c>
      <c r="G16" s="22" t="s">
        <v>25</v>
      </c>
      <c r="H16" s="22" t="s">
        <v>100</v>
      </c>
      <c r="I16" s="24">
        <v>17</v>
      </c>
      <c r="J16" s="24">
        <v>5</v>
      </c>
      <c r="K16" s="24">
        <v>8</v>
      </c>
      <c r="L16" s="24">
        <v>12</v>
      </c>
      <c r="M16" s="24"/>
      <c r="N16" s="24">
        <f>IF(OR('Gereden wedstrijden'!$L$7=4,'Gereden wedstrijden'!$L$7=4),LARGE(I16:M16,1),0)</f>
        <v>0</v>
      </c>
      <c r="O16" s="24">
        <f>IF('Gereden wedstrijden'!$L$7=6,LARGE(I16:M16,2),0)</f>
        <v>0</v>
      </c>
      <c r="P16" s="24">
        <f t="shared" si="0"/>
        <v>42</v>
      </c>
    </row>
    <row r="17" spans="1:17" s="22" customFormat="1" x14ac:dyDescent="0.3">
      <c r="A17" s="22">
        <v>12</v>
      </c>
      <c r="B17" s="22" t="s">
        <v>333</v>
      </c>
      <c r="C17" s="22" t="s">
        <v>334</v>
      </c>
      <c r="D17" s="22" t="s">
        <v>335</v>
      </c>
      <c r="F17" s="22" t="s">
        <v>302</v>
      </c>
      <c r="G17" s="22" t="s">
        <v>25</v>
      </c>
      <c r="H17" s="22" t="s">
        <v>144</v>
      </c>
      <c r="I17" s="24">
        <v>11</v>
      </c>
      <c r="J17" s="24">
        <v>14</v>
      </c>
      <c r="K17" s="24">
        <v>13</v>
      </c>
      <c r="L17" s="24">
        <v>13</v>
      </c>
      <c r="M17" s="24"/>
      <c r="N17" s="24">
        <f>IF(OR('Gereden wedstrijden'!$L$7=4,'Gereden wedstrijden'!$L$7=4),LARGE(I17:M17,1),0)</f>
        <v>0</v>
      </c>
      <c r="O17" s="24">
        <f>IF('Gereden wedstrijden'!$L$7=6,LARGE(I17:M17,2),0)</f>
        <v>0</v>
      </c>
      <c r="P17" s="24">
        <f t="shared" si="0"/>
        <v>51</v>
      </c>
    </row>
    <row r="18" spans="1:17" s="22" customFormat="1" x14ac:dyDescent="0.3">
      <c r="A18" s="22">
        <v>13</v>
      </c>
      <c r="B18" s="22" t="s">
        <v>336</v>
      </c>
      <c r="C18" s="22" t="s">
        <v>337</v>
      </c>
      <c r="D18" s="22" t="s">
        <v>338</v>
      </c>
      <c r="F18" s="22" t="s">
        <v>302</v>
      </c>
      <c r="G18" s="22" t="s">
        <v>25</v>
      </c>
      <c r="H18" s="22" t="s">
        <v>34</v>
      </c>
      <c r="I18" s="24">
        <v>15</v>
      </c>
      <c r="J18" s="24">
        <v>17</v>
      </c>
      <c r="K18" s="24">
        <v>11</v>
      </c>
      <c r="L18" s="24">
        <v>14</v>
      </c>
      <c r="M18" s="24"/>
      <c r="N18" s="24">
        <f>IF(OR('Gereden wedstrijden'!$L$7=4,'Gereden wedstrijden'!$L$7=4),LARGE(I18:M18,1),0)</f>
        <v>0</v>
      </c>
      <c r="O18" s="24">
        <f>IF('Gereden wedstrijden'!$L$7=6,LARGE(I18:M18,2),0)</f>
        <v>0</v>
      </c>
      <c r="P18" s="24">
        <f t="shared" si="0"/>
        <v>57</v>
      </c>
    </row>
    <row r="19" spans="1:17" s="22" customFormat="1" x14ac:dyDescent="0.3">
      <c r="A19" s="22">
        <v>14</v>
      </c>
      <c r="B19" s="22" t="s">
        <v>339</v>
      </c>
      <c r="C19" s="22" t="s">
        <v>340</v>
      </c>
      <c r="D19" s="22" t="s">
        <v>341</v>
      </c>
      <c r="F19" s="22" t="s">
        <v>302</v>
      </c>
      <c r="G19" s="22" t="s">
        <v>25</v>
      </c>
      <c r="H19" s="22" t="s">
        <v>30</v>
      </c>
      <c r="I19" s="24">
        <v>13</v>
      </c>
      <c r="J19" s="24">
        <v>12</v>
      </c>
      <c r="K19" s="24">
        <v>99</v>
      </c>
      <c r="L19" s="24">
        <v>15</v>
      </c>
      <c r="M19" s="24"/>
      <c r="N19" s="24">
        <f>IF(OR('Gereden wedstrijden'!$L$7=4,'Gereden wedstrijden'!$L$7=4),LARGE(I19:M19,1),0)</f>
        <v>0</v>
      </c>
      <c r="O19" s="24">
        <f>IF('Gereden wedstrijden'!$L$7=6,LARGE(I19:M19,2),0)</f>
        <v>0</v>
      </c>
      <c r="P19" s="24">
        <f t="shared" si="0"/>
        <v>139</v>
      </c>
    </row>
    <row r="20" spans="1:17" s="22" customFormat="1" x14ac:dyDescent="0.3">
      <c r="A20" s="22">
        <v>15</v>
      </c>
      <c r="B20" s="22" t="s">
        <v>342</v>
      </c>
      <c r="C20" s="22" t="s">
        <v>343</v>
      </c>
      <c r="D20" s="22" t="s">
        <v>193</v>
      </c>
      <c r="F20" s="22" t="s">
        <v>302</v>
      </c>
      <c r="G20" s="22" t="s">
        <v>25</v>
      </c>
      <c r="H20" s="22" t="s">
        <v>73</v>
      </c>
      <c r="I20" s="24">
        <v>8</v>
      </c>
      <c r="J20" s="24">
        <v>18</v>
      </c>
      <c r="K20" s="24">
        <v>15</v>
      </c>
      <c r="L20" s="24">
        <v>99</v>
      </c>
      <c r="M20" s="24"/>
      <c r="N20" s="24">
        <f>IF(OR('Gereden wedstrijden'!$L$7=4,'Gereden wedstrijden'!$L$7=4),LARGE(I20:M20,1),0)</f>
        <v>0</v>
      </c>
      <c r="O20" s="24">
        <f>IF('Gereden wedstrijden'!$L$7=6,LARGE(I20:M20,2),0)</f>
        <v>0</v>
      </c>
      <c r="P20" s="24">
        <f t="shared" si="0"/>
        <v>140</v>
      </c>
    </row>
    <row r="21" spans="1:17" s="22" customFormat="1" x14ac:dyDescent="0.3">
      <c r="A21" s="22">
        <v>16</v>
      </c>
      <c r="B21" s="22" t="s">
        <v>344</v>
      </c>
      <c r="C21" s="22" t="s">
        <v>345</v>
      </c>
      <c r="D21" s="22" t="s">
        <v>346</v>
      </c>
      <c r="F21" s="22" t="s">
        <v>302</v>
      </c>
      <c r="G21" s="22" t="s">
        <v>25</v>
      </c>
      <c r="H21" s="22" t="s">
        <v>30</v>
      </c>
      <c r="I21" s="24">
        <v>10</v>
      </c>
      <c r="J21" s="24">
        <v>15</v>
      </c>
      <c r="K21" s="24">
        <v>99</v>
      </c>
      <c r="L21" s="24">
        <v>99</v>
      </c>
      <c r="M21" s="24"/>
      <c r="N21" s="24">
        <f>IF(OR('Gereden wedstrijden'!$L$7=4,'Gereden wedstrijden'!$L$7=4),LARGE(I21:M21,1),0)</f>
        <v>0</v>
      </c>
      <c r="O21" s="24">
        <f>IF('Gereden wedstrijden'!$L$7=6,LARGE(I21:M21,2),0)</f>
        <v>0</v>
      </c>
      <c r="P21" s="24">
        <f t="shared" si="0"/>
        <v>223</v>
      </c>
    </row>
    <row r="22" spans="1:17" s="22" customFormat="1" x14ac:dyDescent="0.3">
      <c r="A22" s="22">
        <v>17</v>
      </c>
      <c r="B22" s="22" t="s">
        <v>347</v>
      </c>
      <c r="C22" s="22" t="s">
        <v>348</v>
      </c>
      <c r="D22" s="22" t="s">
        <v>349</v>
      </c>
      <c r="F22" s="22" t="s">
        <v>302</v>
      </c>
      <c r="G22" s="22" t="s">
        <v>25</v>
      </c>
      <c r="H22" s="22" t="s">
        <v>350</v>
      </c>
      <c r="I22" s="24">
        <v>14</v>
      </c>
      <c r="J22" s="24">
        <v>13</v>
      </c>
      <c r="K22" s="24">
        <v>99</v>
      </c>
      <c r="L22" s="24">
        <v>99</v>
      </c>
      <c r="M22" s="24"/>
      <c r="N22" s="24">
        <f>IF(OR('Gereden wedstrijden'!$L$7=4,'Gereden wedstrijden'!$L$7=4),LARGE(I22:M22,1),0)</f>
        <v>0</v>
      </c>
      <c r="O22" s="24">
        <f>IF('Gereden wedstrijden'!$L$7=6,LARGE(I22:M22,2),0)</f>
        <v>0</v>
      </c>
      <c r="P22" s="24">
        <f t="shared" si="0"/>
        <v>225</v>
      </c>
    </row>
    <row r="23" spans="1:17" s="22" customFormat="1" x14ac:dyDescent="0.3">
      <c r="A23" s="22">
        <v>18</v>
      </c>
      <c r="B23" s="22" t="s">
        <v>351</v>
      </c>
      <c r="C23" s="22" t="s">
        <v>352</v>
      </c>
      <c r="D23" s="22" t="s">
        <v>353</v>
      </c>
      <c r="F23" s="22" t="s">
        <v>302</v>
      </c>
      <c r="G23" s="22" t="s">
        <v>25</v>
      </c>
      <c r="H23" s="22" t="s">
        <v>30</v>
      </c>
      <c r="I23" s="24">
        <v>99</v>
      </c>
      <c r="J23" s="24">
        <v>9</v>
      </c>
      <c r="K23" s="24">
        <v>99</v>
      </c>
      <c r="L23" s="24">
        <v>99</v>
      </c>
      <c r="M23" s="24"/>
      <c r="N23" s="24">
        <f>IF(OR('Gereden wedstrijden'!$L$7=4,'Gereden wedstrijden'!$L$7=4),LARGE(I23:M23,1),0)</f>
        <v>0</v>
      </c>
      <c r="O23" s="24">
        <f>IF('Gereden wedstrijden'!$L$7=6,LARGE(I23:M23,2),0)</f>
        <v>0</v>
      </c>
      <c r="P23" s="24">
        <f t="shared" si="0"/>
        <v>306</v>
      </c>
    </row>
    <row r="24" spans="1:17" s="22" customFormat="1" x14ac:dyDescent="0.3">
      <c r="A24" s="22">
        <v>19</v>
      </c>
      <c r="B24" s="41" t="s">
        <v>354</v>
      </c>
      <c r="C24" s="22" t="s">
        <v>355</v>
      </c>
      <c r="D24" s="41" t="s">
        <v>167</v>
      </c>
      <c r="F24" s="22" t="s">
        <v>302</v>
      </c>
      <c r="G24" s="33" t="s">
        <v>25</v>
      </c>
      <c r="H24" s="22" t="s">
        <v>1</v>
      </c>
      <c r="I24" s="25">
        <v>99</v>
      </c>
      <c r="J24" s="24">
        <v>99</v>
      </c>
      <c r="K24" s="24">
        <v>99</v>
      </c>
      <c r="L24" s="25">
        <v>10</v>
      </c>
      <c r="M24" s="25"/>
      <c r="N24" s="24">
        <f>IF(OR('Gereden wedstrijden'!$L$7=4,'Gereden wedstrijden'!$L$7=4),LARGE(I24:M24,1),0)</f>
        <v>0</v>
      </c>
      <c r="O24" s="24">
        <f>IF('Gereden wedstrijden'!$L$7=6,LARGE(I24:M24,2),0)</f>
        <v>0</v>
      </c>
      <c r="P24" s="24">
        <f t="shared" si="0"/>
        <v>307</v>
      </c>
    </row>
    <row r="25" spans="1:17" s="22" customFormat="1" x14ac:dyDescent="0.3">
      <c r="A25" s="22">
        <v>20</v>
      </c>
      <c r="B25" s="22" t="s">
        <v>356</v>
      </c>
      <c r="C25" s="22" t="s">
        <v>357</v>
      </c>
      <c r="D25" s="22" t="s">
        <v>358</v>
      </c>
      <c r="F25" s="22" t="s">
        <v>302</v>
      </c>
      <c r="G25" s="22" t="s">
        <v>25</v>
      </c>
      <c r="H25" s="33" t="s">
        <v>30</v>
      </c>
      <c r="I25" s="25">
        <v>99</v>
      </c>
      <c r="J25" s="25">
        <v>99</v>
      </c>
      <c r="K25" s="24">
        <v>12</v>
      </c>
      <c r="L25" s="25">
        <v>99</v>
      </c>
      <c r="M25" s="25"/>
      <c r="N25" s="24">
        <f>IF(OR('Gereden wedstrijden'!$L$7=4,'Gereden wedstrijden'!$L$7=4),LARGE(I25:M25,1),0)</f>
        <v>0</v>
      </c>
      <c r="O25" s="24">
        <f>IF('Gereden wedstrijden'!$L$7=6,LARGE(I25:M25,2),0)</f>
        <v>0</v>
      </c>
      <c r="P25" s="24">
        <f t="shared" si="0"/>
        <v>309</v>
      </c>
    </row>
    <row r="26" spans="1:17" s="22" customFormat="1" x14ac:dyDescent="0.3">
      <c r="A26" s="22">
        <v>21</v>
      </c>
      <c r="B26" s="22" t="s">
        <v>359</v>
      </c>
      <c r="C26" s="22" t="s">
        <v>360</v>
      </c>
      <c r="D26" s="22" t="s">
        <v>361</v>
      </c>
      <c r="F26" s="22" t="s">
        <v>302</v>
      </c>
      <c r="G26" s="22" t="s">
        <v>25</v>
      </c>
      <c r="H26" s="22" t="s">
        <v>34</v>
      </c>
      <c r="I26" s="24">
        <v>15</v>
      </c>
      <c r="J26" s="24">
        <v>99</v>
      </c>
      <c r="K26" s="24">
        <v>99</v>
      </c>
      <c r="L26" s="24">
        <v>99</v>
      </c>
      <c r="M26" s="24"/>
      <c r="N26" s="24">
        <f>IF(OR('Gereden wedstrijden'!$L$7=4,'Gereden wedstrijden'!$L$7=4),LARGE(I26:M26,1),0)</f>
        <v>0</v>
      </c>
      <c r="O26" s="24">
        <f>IF('Gereden wedstrijden'!$L$7=6,LARGE(I26:M26,2),0)</f>
        <v>0</v>
      </c>
      <c r="P26" s="24">
        <f t="shared" si="0"/>
        <v>312</v>
      </c>
    </row>
    <row r="27" spans="1:17" s="22" customFormat="1" x14ac:dyDescent="0.3">
      <c r="A27" s="22">
        <v>22</v>
      </c>
      <c r="B27" s="22" t="s">
        <v>362</v>
      </c>
      <c r="C27" s="22" t="s">
        <v>363</v>
      </c>
      <c r="D27" s="22" t="s">
        <v>364</v>
      </c>
      <c r="F27" s="22" t="s">
        <v>302</v>
      </c>
      <c r="G27" s="22" t="s">
        <v>25</v>
      </c>
      <c r="H27" s="22" t="s">
        <v>2</v>
      </c>
      <c r="I27" s="24">
        <v>99</v>
      </c>
      <c r="J27" s="24">
        <v>99</v>
      </c>
      <c r="K27" s="24">
        <v>99</v>
      </c>
      <c r="L27" s="24">
        <v>99</v>
      </c>
      <c r="M27" s="24"/>
      <c r="N27" s="24">
        <f>IF(OR('Gereden wedstrijden'!$L$7=4,'Gereden wedstrijden'!$L$7=4),LARGE(I27:M27,1),0)</f>
        <v>0</v>
      </c>
      <c r="O27" s="24">
        <f>IF('Gereden wedstrijden'!$L$7=6,LARGE(I27:M27,2),0)</f>
        <v>0</v>
      </c>
      <c r="P27" s="24">
        <f t="shared" si="0"/>
        <v>396</v>
      </c>
    </row>
    <row r="28" spans="1:17" s="22" customFormat="1" x14ac:dyDescent="0.3">
      <c r="B28"/>
      <c r="C28"/>
      <c r="D28"/>
      <c r="G28" s="33"/>
      <c r="I28" s="25"/>
      <c r="J28" s="24"/>
      <c r="K28" s="24"/>
      <c r="L28" s="25"/>
      <c r="M28" s="25"/>
      <c r="N28" s="24" t="e">
        <f>IF(OR('Gereden wedstrijden'!$L$7=5,'Gereden wedstrijden'!$L$7=6),LARGE(I28:M28,1),0)</f>
        <v>#NUM!</v>
      </c>
      <c r="O28" s="24">
        <f>IF('Gereden wedstrijden'!$L$7=6,LARGE(I28:M28,2),0)</f>
        <v>0</v>
      </c>
      <c r="P28" s="24"/>
    </row>
    <row r="29" spans="1:17" s="22" customFormat="1" x14ac:dyDescent="0.3">
      <c r="G29" s="33"/>
      <c r="I29" s="24"/>
      <c r="J29" s="24"/>
      <c r="K29" s="25"/>
      <c r="L29" s="25"/>
      <c r="M29" s="25"/>
      <c r="N29" s="24" t="e">
        <f>IF(OR('Gereden wedstrijden'!$L$7=5,'Gereden wedstrijden'!$L$7=6),LARGE(I29:M29,1),0)</f>
        <v>#NUM!</v>
      </c>
      <c r="O29" s="24">
        <f>IF('Gereden wedstrijden'!$L$7=6,LARGE(I29:M29,2),0)</f>
        <v>0</v>
      </c>
      <c r="P29" s="24"/>
    </row>
    <row r="30" spans="1:17" s="22" customFormat="1" x14ac:dyDescent="0.3">
      <c r="G30" s="33"/>
      <c r="I30" s="24"/>
      <c r="J30" s="25"/>
      <c r="K30" s="25"/>
      <c r="L30" s="25"/>
      <c r="M30" s="25"/>
      <c r="N30" s="24" t="e">
        <f>IF(OR('Gereden wedstrijden'!$L$7=5,'Gereden wedstrijden'!$L$7=6),LARGE(I30:M30,1),0)</f>
        <v>#NUM!</v>
      </c>
      <c r="O30" s="24">
        <f>IF('Gereden wedstrijden'!$L$7=6,LARGE(I30:M30,2),0)</f>
        <v>0</v>
      </c>
      <c r="P30" s="24"/>
    </row>
    <row r="31" spans="1:17" s="22" customFormat="1" x14ac:dyDescent="0.3">
      <c r="B31" s="12"/>
      <c r="C31" s="36" t="s">
        <v>365</v>
      </c>
      <c r="G31" s="33"/>
      <c r="H31" s="33"/>
      <c r="I31" s="25"/>
      <c r="J31" s="25"/>
      <c r="K31" s="24"/>
      <c r="L31" s="25"/>
      <c r="M31" s="25"/>
      <c r="N31" s="24" t="e">
        <f>IF(OR('Gereden wedstrijden'!$L$7=5,'Gereden wedstrijden'!$L$7=6),LARGE(I31:M31,1),0)</f>
        <v>#NUM!</v>
      </c>
      <c r="O31" s="24">
        <f>IF('Gereden wedstrijden'!$L$7=6,LARGE(I31:M31,2),0)</f>
        <v>0</v>
      </c>
      <c r="P31" s="24"/>
    </row>
    <row r="32" spans="1:17" s="22" customFormat="1" x14ac:dyDescent="0.3">
      <c r="B32" s="38"/>
      <c r="C32" s="22" t="s">
        <v>539</v>
      </c>
      <c r="E32" s="35"/>
      <c r="F32" s="35"/>
      <c r="G32" s="35"/>
      <c r="H32" s="35"/>
      <c r="I32" s="34"/>
      <c r="J32" s="34"/>
      <c r="K32" s="34"/>
      <c r="L32" s="34"/>
      <c r="M32" s="34"/>
      <c r="N32" s="24" t="e">
        <f>IF(OR('Gereden wedstrijden'!$L$7=5,'Gereden wedstrijden'!$L$7=6),LARGE(I32:M32,1),0)</f>
        <v>#NUM!</v>
      </c>
      <c r="O32" s="24">
        <f>IF('Gereden wedstrijden'!$L$7=6,LARGE(I32:M32,2),0)</f>
        <v>0</v>
      </c>
      <c r="P32" s="24"/>
      <c r="Q32" s="35"/>
    </row>
    <row r="33" spans="1:17" s="22" customFormat="1" x14ac:dyDescent="0.3">
      <c r="B33" s="38"/>
      <c r="C33" s="38"/>
      <c r="D33" s="38"/>
      <c r="F33" s="33"/>
      <c r="G33" s="33"/>
      <c r="H33" s="33"/>
      <c r="I33" s="25"/>
      <c r="J33" s="25"/>
      <c r="K33" s="25"/>
      <c r="L33" s="25"/>
      <c r="M33" s="25"/>
      <c r="N33" s="24" t="e">
        <f>IF(OR('Gereden wedstrijden'!$L$7=5,'Gereden wedstrijden'!$L$7=6),LARGE(I33:M33,1),0)</f>
        <v>#NUM!</v>
      </c>
      <c r="O33" s="24">
        <f>IF('Gereden wedstrijden'!$L$7=6,LARGE(I33:M33,2),0)</f>
        <v>0</v>
      </c>
      <c r="P33" s="24"/>
    </row>
    <row r="34" spans="1:17" s="22" customFormat="1" x14ac:dyDescent="0.3">
      <c r="B34" s="12"/>
      <c r="C34" s="12"/>
      <c r="D34" s="12"/>
      <c r="G34" s="33"/>
      <c r="I34" s="24"/>
      <c r="J34" s="25"/>
      <c r="K34" s="25"/>
      <c r="L34" s="25"/>
      <c r="M34" s="25"/>
      <c r="N34" s="24" t="e">
        <f>IF(OR('Gereden wedstrijden'!$L$7=5,'Gereden wedstrijden'!$L$7=6),LARGE(I34:M34,1),0)</f>
        <v>#NUM!</v>
      </c>
      <c r="O34" s="24">
        <f>IF('Gereden wedstrijden'!$L$7=6,LARGE(I34:M34,2),0)</f>
        <v>0</v>
      </c>
      <c r="P34" s="24"/>
    </row>
    <row r="35" spans="1:17" s="22" customFormat="1" x14ac:dyDescent="0.3">
      <c r="B35" s="12"/>
      <c r="C35" s="12"/>
      <c r="D35" s="12"/>
      <c r="E35" s="35"/>
      <c r="F35" s="35"/>
      <c r="G35" s="35"/>
      <c r="H35" s="35"/>
      <c r="I35" s="34"/>
      <c r="J35" s="34"/>
      <c r="K35" s="34"/>
      <c r="L35" s="34"/>
      <c r="M35" s="34"/>
      <c r="N35" s="24" t="e">
        <f>IF(OR('Gereden wedstrijden'!$L$7=5,'Gereden wedstrijden'!$L$7=6),LARGE(I35:M35,1),0)</f>
        <v>#NUM!</v>
      </c>
      <c r="O35" s="24">
        <f>IF('Gereden wedstrijden'!$L$7=6,LARGE(I35:M35,2),0)</f>
        <v>0</v>
      </c>
      <c r="P35" s="24"/>
      <c r="Q35" s="35"/>
    </row>
    <row r="36" spans="1:17" s="22" customFormat="1" x14ac:dyDescent="0.3">
      <c r="B36" s="12"/>
      <c r="C36" s="12"/>
      <c r="D36" s="12"/>
      <c r="F36" s="33"/>
      <c r="G36" s="33"/>
      <c r="I36" s="25"/>
      <c r="J36" s="25"/>
      <c r="K36" s="25"/>
      <c r="L36" s="25"/>
      <c r="M36" s="25"/>
      <c r="N36" s="24" t="e">
        <f>IF(OR('Gereden wedstrijden'!$L$7=5,'Gereden wedstrijden'!$L$7=6),LARGE(I36:M36,1),0)</f>
        <v>#NUM!</v>
      </c>
      <c r="O36" s="24">
        <f>IF('Gereden wedstrijden'!$L$7=6,LARGE(I36:M36,2),0)</f>
        <v>0</v>
      </c>
      <c r="P36" s="24" t="e">
        <f t="shared" si="0"/>
        <v>#NUM!</v>
      </c>
    </row>
    <row r="37" spans="1:17" s="22" customFormat="1" x14ac:dyDescent="0.3">
      <c r="B37" s="12"/>
      <c r="C37" s="12"/>
      <c r="D37" s="12"/>
      <c r="G37" s="33"/>
      <c r="I37" s="25"/>
      <c r="J37" s="25"/>
      <c r="K37" s="24"/>
      <c r="L37" s="25"/>
      <c r="M37" s="25"/>
      <c r="N37" s="24" t="e">
        <f>IF(OR('Gereden wedstrijden'!$L$7=5,'Gereden wedstrijden'!$L$7=6),LARGE(I37:M37,1),0)</f>
        <v>#NUM!</v>
      </c>
      <c r="O37" s="24">
        <f>IF('Gereden wedstrijden'!$L$7=6,LARGE(I37:M37,2),0)</f>
        <v>0</v>
      </c>
      <c r="P37" s="24" t="e">
        <f t="shared" si="0"/>
        <v>#NUM!</v>
      </c>
    </row>
    <row r="38" spans="1:17" s="22" customFormat="1" x14ac:dyDescent="0.3">
      <c r="B38" s="12"/>
      <c r="C38" s="12"/>
      <c r="D38" s="12"/>
      <c r="G38" s="33"/>
      <c r="I38" s="24"/>
      <c r="J38" s="25"/>
      <c r="K38" s="25"/>
      <c r="L38" s="25"/>
      <c r="M38" s="25"/>
      <c r="N38" s="24" t="e">
        <f>IF(OR('Gereden wedstrijden'!$L$7=5,'Gereden wedstrijden'!$L$7=6),LARGE(I38:M38,1),0)</f>
        <v>#NUM!</v>
      </c>
      <c r="O38" s="24">
        <f>IF('Gereden wedstrijden'!$L$7=6,LARGE(I38:M38,2),0)</f>
        <v>0</v>
      </c>
      <c r="P38" s="24" t="e">
        <f t="shared" si="0"/>
        <v>#NUM!</v>
      </c>
    </row>
    <row r="39" spans="1:17" s="22" customFormat="1" x14ac:dyDescent="0.3">
      <c r="B39" s="12"/>
      <c r="C39" s="12"/>
      <c r="D39" s="12"/>
      <c r="F39" s="33"/>
      <c r="G39" s="33"/>
      <c r="H39" s="33"/>
      <c r="I39" s="25"/>
      <c r="J39" s="25"/>
      <c r="K39" s="25"/>
      <c r="L39" s="25"/>
      <c r="M39" s="25"/>
      <c r="N39" s="24" t="e">
        <f>IF(OR('Gereden wedstrijden'!$L$7=5,'Gereden wedstrijden'!$L$7=6),LARGE(I39:M39,1),0)</f>
        <v>#NUM!</v>
      </c>
      <c r="O39" s="24">
        <f>IF('Gereden wedstrijden'!$L$7=6,LARGE(I39:M39,2),0)</f>
        <v>0</v>
      </c>
      <c r="P39" s="24" t="e">
        <f t="shared" si="0"/>
        <v>#NUM!</v>
      </c>
    </row>
    <row r="40" spans="1:17" s="22" customFormat="1" x14ac:dyDescent="0.3">
      <c r="B40" s="12"/>
      <c r="C40" s="12"/>
      <c r="D40" s="12"/>
      <c r="G40" s="33"/>
      <c r="I40" s="25"/>
      <c r="J40" s="25"/>
      <c r="K40" s="24"/>
      <c r="L40" s="25"/>
      <c r="M40" s="25"/>
      <c r="N40" s="24" t="e">
        <f>IF(OR('Gereden wedstrijden'!$L$7=5,'Gereden wedstrijden'!$L$7=6),LARGE(I40:M40,1),0)</f>
        <v>#NUM!</v>
      </c>
      <c r="O40" s="24">
        <f>IF('Gereden wedstrijden'!$L$7=6,LARGE(I40:M40,2),0)</f>
        <v>0</v>
      </c>
      <c r="P40" s="24" t="e">
        <f t="shared" si="0"/>
        <v>#NUM!</v>
      </c>
    </row>
    <row r="41" spans="1:17" s="22" customFormat="1" x14ac:dyDescent="0.3">
      <c r="B41" s="12"/>
      <c r="C41" s="12"/>
      <c r="D41" s="12"/>
      <c r="G41" s="33"/>
      <c r="H41" s="33"/>
      <c r="I41" s="25"/>
      <c r="J41" s="25"/>
      <c r="K41" s="25"/>
      <c r="L41" s="25"/>
      <c r="M41" s="25"/>
      <c r="N41" s="24" t="e">
        <f>IF(OR('Gereden wedstrijden'!$L$7=5,'Gereden wedstrijden'!$L$7=6),LARGE(I41:M41,1),0)</f>
        <v>#NUM!</v>
      </c>
      <c r="O41" s="24">
        <f>IF('Gereden wedstrijden'!$L$7=6,LARGE(I41:M41,2),0)</f>
        <v>0</v>
      </c>
      <c r="P41" s="24" t="e">
        <f t="shared" si="0"/>
        <v>#NUM!</v>
      </c>
    </row>
    <row r="42" spans="1:17" s="22" customFormat="1" x14ac:dyDescent="0.3">
      <c r="B42" s="12"/>
      <c r="C42" s="12"/>
      <c r="D42" s="12"/>
      <c r="G42" s="33"/>
      <c r="I42" s="24"/>
      <c r="J42" s="25"/>
      <c r="K42" s="24"/>
      <c r="L42" s="25"/>
      <c r="M42" s="25"/>
      <c r="N42" s="24" t="e">
        <f>IF(OR('Gereden wedstrijden'!$L$7=5,'Gereden wedstrijden'!$L$7=6),LARGE(I42:M42,1),0)</f>
        <v>#NUM!</v>
      </c>
      <c r="O42" s="24">
        <f>IF('Gereden wedstrijden'!$L$7=6,LARGE(I42:M42,2),0)</f>
        <v>0</v>
      </c>
      <c r="P42" s="24" t="e">
        <f t="shared" si="0"/>
        <v>#NUM!</v>
      </c>
    </row>
    <row r="43" spans="1:17" s="22" customFormat="1" x14ac:dyDescent="0.3">
      <c r="B43" s="12"/>
      <c r="C43" s="12"/>
      <c r="D43" s="12"/>
      <c r="G43" s="33"/>
      <c r="I43" s="24"/>
      <c r="J43" s="25"/>
      <c r="K43" s="24"/>
      <c r="L43" s="25"/>
      <c r="M43" s="25"/>
      <c r="N43" s="24" t="e">
        <f>IF(OR('Gereden wedstrijden'!$L$7=5,'Gereden wedstrijden'!$L$7=6),LARGE(I43:M43,1),0)</f>
        <v>#NUM!</v>
      </c>
      <c r="O43" s="24">
        <f>IF('Gereden wedstrijden'!$L$7=6,LARGE(I43:M43,2),0)</f>
        <v>0</v>
      </c>
      <c r="P43" s="24" t="e">
        <f t="shared" si="0"/>
        <v>#NUM!</v>
      </c>
    </row>
    <row r="44" spans="1:17" s="22" customFormat="1" x14ac:dyDescent="0.3">
      <c r="B44" s="12"/>
      <c r="C44" s="12"/>
      <c r="D44" s="12"/>
      <c r="F44" s="33"/>
      <c r="G44" s="33"/>
      <c r="H44" s="33"/>
      <c r="I44" s="25"/>
      <c r="J44" s="25"/>
      <c r="K44" s="25"/>
      <c r="L44" s="25"/>
      <c r="M44" s="25"/>
      <c r="N44" s="24" t="e">
        <f>IF(OR('Gereden wedstrijden'!$L$7=5,'Gereden wedstrijden'!$L$7=6),LARGE(I44:M44,1),0)</f>
        <v>#NUM!</v>
      </c>
      <c r="O44" s="24">
        <f>IF('Gereden wedstrijden'!$L$7=6,LARGE(I44:M44,2),0)</f>
        <v>0</v>
      </c>
      <c r="P44" s="24" t="e">
        <f t="shared" si="0"/>
        <v>#NUM!</v>
      </c>
    </row>
    <row r="45" spans="1:17" s="37" customFormat="1" x14ac:dyDescent="0.3">
      <c r="A45" s="22"/>
      <c r="B45" s="12"/>
      <c r="C45" s="12"/>
      <c r="D45" s="12"/>
      <c r="E45" s="22"/>
      <c r="F45" s="22"/>
      <c r="G45" s="33"/>
      <c r="H45" s="22"/>
      <c r="I45" s="25"/>
      <c r="J45" s="24"/>
      <c r="K45" s="25"/>
      <c r="L45" s="25"/>
      <c r="M45" s="25"/>
      <c r="N45" s="24" t="e">
        <f>IF(OR('Gereden wedstrijden'!$L$7=5,'Gereden wedstrijden'!$L$7=6),LARGE(I45:M45,1),0)</f>
        <v>#NUM!</v>
      </c>
      <c r="O45" s="24">
        <f>IF('Gereden wedstrijden'!$L$7=6,LARGE(I45:M45,2),0)</f>
        <v>0</v>
      </c>
      <c r="P45" s="24" t="e">
        <f t="shared" si="0"/>
        <v>#NUM!</v>
      </c>
      <c r="Q45" s="22"/>
    </row>
    <row r="46" spans="1:17" s="37" customFormat="1" x14ac:dyDescent="0.3">
      <c r="A46" s="22"/>
      <c r="B46" s="12"/>
      <c r="C46" s="12"/>
      <c r="D46" s="12"/>
      <c r="E46" s="22"/>
      <c r="F46" s="22"/>
      <c r="G46" s="33"/>
      <c r="H46" s="33"/>
      <c r="I46" s="25"/>
      <c r="J46" s="25"/>
      <c r="K46" s="24"/>
      <c r="L46" s="25"/>
      <c r="M46" s="25"/>
      <c r="N46" s="24" t="e">
        <f>IF(OR('Gereden wedstrijden'!$L$7=5,'Gereden wedstrijden'!$L$7=6),LARGE(I46:M46,1),0)</f>
        <v>#NUM!</v>
      </c>
      <c r="O46" s="24">
        <f>IF('Gereden wedstrijden'!$L$7=6,LARGE(I46:M46,2),0)</f>
        <v>0</v>
      </c>
      <c r="P46" s="24" t="e">
        <f t="shared" si="0"/>
        <v>#NUM!</v>
      </c>
      <c r="Q46" s="22"/>
    </row>
    <row r="47" spans="1:17" s="37" customFormat="1" x14ac:dyDescent="0.3">
      <c r="A47" s="12"/>
      <c r="B47" s="12"/>
      <c r="C47" s="12"/>
      <c r="D47" s="12"/>
      <c r="E47" s="22"/>
      <c r="F47" s="22"/>
      <c r="G47" s="33"/>
      <c r="H47" s="22"/>
      <c r="I47" s="25"/>
      <c r="J47" s="24"/>
      <c r="K47" s="24"/>
      <c r="L47" s="25"/>
      <c r="M47" s="25"/>
      <c r="N47" s="24" t="e">
        <f>IF(OR('Gereden wedstrijden'!$L$7=5,'Gereden wedstrijden'!$L$7=6),LARGE(I47:M47,1),0)</f>
        <v>#NUM!</v>
      </c>
      <c r="O47" s="24">
        <f>IF('Gereden wedstrijden'!$L$7=6,LARGE(I47:M47,2),0)</f>
        <v>0</v>
      </c>
      <c r="P47" s="24" t="e">
        <f t="shared" si="0"/>
        <v>#NUM!</v>
      </c>
      <c r="Q47" s="22"/>
    </row>
    <row r="48" spans="1:17" s="37" customFormat="1" x14ac:dyDescent="0.3">
      <c r="A48" s="38"/>
      <c r="B48" s="12"/>
      <c r="C48" s="12"/>
      <c r="D48" s="12"/>
      <c r="E48" s="22"/>
      <c r="F48" s="22"/>
      <c r="G48" s="33"/>
      <c r="H48" s="22"/>
      <c r="I48" s="24"/>
      <c r="J48" s="25"/>
      <c r="K48" s="24"/>
      <c r="L48" s="25"/>
      <c r="M48" s="25"/>
      <c r="N48" s="24" t="e">
        <f>IF(OR('Gereden wedstrijden'!$L$7=5,'Gereden wedstrijden'!$L$7=6),LARGE(I48:M48,1),0)</f>
        <v>#NUM!</v>
      </c>
      <c r="O48" s="24">
        <f>IF('Gereden wedstrijden'!$L$7=6,LARGE(I48:M48,2),0)</f>
        <v>0</v>
      </c>
      <c r="P48" s="24" t="e">
        <f t="shared" si="0"/>
        <v>#NUM!</v>
      </c>
      <c r="Q48" s="22"/>
    </row>
    <row r="49" spans="1:17" s="35" customFormat="1" x14ac:dyDescent="0.3">
      <c r="A49" s="38"/>
      <c r="B49" s="12"/>
      <c r="C49" s="12"/>
      <c r="D49" s="12"/>
      <c r="E49" s="22"/>
      <c r="F49" s="33"/>
      <c r="G49" s="33"/>
      <c r="H49" s="33"/>
      <c r="I49" s="25"/>
      <c r="J49" s="25"/>
      <c r="K49" s="25"/>
      <c r="L49" s="25"/>
      <c r="M49" s="25"/>
      <c r="N49" s="24" t="e">
        <f>IF(OR('Gereden wedstrijden'!$L$7=5,'Gereden wedstrijden'!$L$7=6),LARGE(I49:M49,1),0)</f>
        <v>#NUM!</v>
      </c>
      <c r="O49" s="24">
        <f>IF('Gereden wedstrijden'!$L$7=6,LARGE(I49:M49,2),0)</f>
        <v>0</v>
      </c>
      <c r="P49" s="24" t="e">
        <f t="shared" si="0"/>
        <v>#NUM!</v>
      </c>
      <c r="Q49" s="22"/>
    </row>
    <row r="50" spans="1:17" s="35" customFormat="1" x14ac:dyDescent="0.3">
      <c r="A50" s="12"/>
      <c r="B50" s="12"/>
      <c r="C50" s="12"/>
      <c r="D50" s="12"/>
      <c r="E50" s="22"/>
      <c r="F50" s="22"/>
      <c r="G50" s="33"/>
      <c r="H50" s="22"/>
      <c r="I50" s="24"/>
      <c r="J50" s="25"/>
      <c r="K50" s="24"/>
      <c r="L50" s="25"/>
      <c r="M50" s="25"/>
      <c r="N50" s="24" t="e">
        <f>IF(OR('Gereden wedstrijden'!$L$7=5,'Gereden wedstrijden'!$L$7=6),LARGE(I50:M50,1),0)</f>
        <v>#NUM!</v>
      </c>
      <c r="O50" s="24">
        <f>IF('Gereden wedstrijden'!$L$7=6,LARGE(I50:M50,2),0)</f>
        <v>0</v>
      </c>
      <c r="P50" s="24" t="e">
        <f t="shared" si="0"/>
        <v>#NUM!</v>
      </c>
      <c r="Q50" s="22"/>
    </row>
    <row r="51" spans="1:17" s="35" customFormat="1" x14ac:dyDescent="0.3">
      <c r="A51" s="12"/>
      <c r="B51" s="12"/>
      <c r="C51" s="12"/>
      <c r="D51" s="12"/>
      <c r="E51" s="22"/>
      <c r="F51" s="22"/>
      <c r="G51" s="33"/>
      <c r="H51" s="22"/>
      <c r="I51" s="25"/>
      <c r="J51" s="24"/>
      <c r="K51" s="24"/>
      <c r="L51" s="25"/>
      <c r="M51" s="25"/>
      <c r="N51" s="24" t="e">
        <f>IF(OR('Gereden wedstrijden'!$L$7=5,'Gereden wedstrijden'!$L$7=6),LARGE(I51:M51,1),0)</f>
        <v>#NUM!</v>
      </c>
      <c r="O51" s="24">
        <f>IF('Gereden wedstrijden'!$L$7=6,LARGE(I51:M51,2),0)</f>
        <v>0</v>
      </c>
      <c r="P51" s="24" t="e">
        <f t="shared" si="0"/>
        <v>#NUM!</v>
      </c>
      <c r="Q51" s="22"/>
    </row>
    <row r="52" spans="1:17" s="35" customFormat="1" x14ac:dyDescent="0.3">
      <c r="A52" s="12"/>
      <c r="B52" s="12"/>
      <c r="C52" s="12"/>
      <c r="D52" s="12"/>
      <c r="E52" s="22"/>
      <c r="F52" s="22"/>
      <c r="G52" s="33"/>
      <c r="H52" s="22"/>
      <c r="I52" s="25"/>
      <c r="J52" s="24"/>
      <c r="K52" s="25"/>
      <c r="L52" s="25"/>
      <c r="M52" s="25"/>
      <c r="N52" s="24" t="e">
        <f>IF(OR('Gereden wedstrijden'!$L$7=5,'Gereden wedstrijden'!$L$7=6),LARGE(I52:M52,1),0)</f>
        <v>#NUM!</v>
      </c>
      <c r="O52" s="24">
        <f>IF('Gereden wedstrijden'!$L$7=6,LARGE(I52:M52,2),0)</f>
        <v>0</v>
      </c>
      <c r="P52" s="24" t="e">
        <f t="shared" si="0"/>
        <v>#NUM!</v>
      </c>
      <c r="Q52" s="22"/>
    </row>
    <row r="53" spans="1:17" s="35" customFormat="1" x14ac:dyDescent="0.3">
      <c r="A53" s="12"/>
      <c r="B53" s="12"/>
      <c r="C53" s="12"/>
      <c r="D53" s="12"/>
      <c r="E53" s="22"/>
      <c r="F53" s="22"/>
      <c r="G53" s="33"/>
      <c r="H53" s="22"/>
      <c r="I53" s="25"/>
      <c r="J53" s="24"/>
      <c r="K53" s="25"/>
      <c r="L53" s="25"/>
      <c r="M53" s="25"/>
      <c r="N53" s="24" t="e">
        <f>IF(OR('Gereden wedstrijden'!$L$7=5,'Gereden wedstrijden'!$L$7=6),LARGE(I53:M53,1),0)</f>
        <v>#NUM!</v>
      </c>
      <c r="O53" s="24">
        <f>IF('Gereden wedstrijden'!$L$7=6,LARGE(I53:M53,2),0)</f>
        <v>0</v>
      </c>
      <c r="P53" s="24" t="e">
        <f t="shared" si="0"/>
        <v>#NUM!</v>
      </c>
      <c r="Q53" s="22"/>
    </row>
    <row r="54" spans="1:17" s="35" customFormat="1" x14ac:dyDescent="0.3">
      <c r="A54" s="12"/>
      <c r="B54" s="12"/>
      <c r="C54" s="12"/>
      <c r="D54" s="12"/>
      <c r="E54" s="22"/>
      <c r="F54" s="22"/>
      <c r="G54" s="33"/>
      <c r="H54" s="22"/>
      <c r="I54" s="24"/>
      <c r="J54" s="25"/>
      <c r="K54" s="25"/>
      <c r="L54" s="25"/>
      <c r="M54" s="25"/>
      <c r="N54" s="24" t="e">
        <f>IF(OR('Gereden wedstrijden'!$L$7=5,'Gereden wedstrijden'!$L$7=6),LARGE(I54:M54,1),0)</f>
        <v>#NUM!</v>
      </c>
      <c r="O54" s="24">
        <f>IF('Gereden wedstrijden'!$L$7=6,LARGE(I54:M54,2),0)</f>
        <v>0</v>
      </c>
      <c r="P54" s="24" t="e">
        <f t="shared" si="0"/>
        <v>#NUM!</v>
      </c>
      <c r="Q54" s="22"/>
    </row>
    <row r="55" spans="1:17" s="35" customFormat="1" x14ac:dyDescent="0.3">
      <c r="A55" s="12"/>
      <c r="B55" s="12"/>
      <c r="C55" s="12"/>
      <c r="D55" s="12"/>
      <c r="E55" s="22"/>
      <c r="F55" s="22"/>
      <c r="G55" s="33"/>
      <c r="H55" s="22"/>
      <c r="I55" s="24"/>
      <c r="J55" s="25"/>
      <c r="K55" s="24"/>
      <c r="L55" s="25"/>
      <c r="M55" s="25"/>
      <c r="N55" s="24" t="e">
        <f>IF(OR('Gereden wedstrijden'!$L$7=5,'Gereden wedstrijden'!$L$7=6),LARGE(I55:M55,1),0)</f>
        <v>#NUM!</v>
      </c>
      <c r="O55" s="24">
        <f>IF('Gereden wedstrijden'!$L$7=6,LARGE(I55:M55,2),0)</f>
        <v>0</v>
      </c>
      <c r="P55" s="24" t="e">
        <f t="shared" si="0"/>
        <v>#NUM!</v>
      </c>
      <c r="Q55" s="22"/>
    </row>
    <row r="56" spans="1:17" s="35" customFormat="1" x14ac:dyDescent="0.3">
      <c r="A56" s="12"/>
      <c r="B56" s="12"/>
      <c r="C56" s="12"/>
      <c r="D56" s="12"/>
      <c r="E56" s="22"/>
      <c r="F56" s="22"/>
      <c r="G56" s="33"/>
      <c r="H56" s="22"/>
      <c r="I56" s="25"/>
      <c r="J56" s="24"/>
      <c r="K56" s="25"/>
      <c r="L56" s="25"/>
      <c r="M56" s="25"/>
      <c r="N56" s="24" t="e">
        <f>IF(OR('Gereden wedstrijden'!$L$7=5,'Gereden wedstrijden'!$L$7=6),LARGE(I56:M56,1),0)</f>
        <v>#NUM!</v>
      </c>
      <c r="O56" s="24">
        <f>IF('Gereden wedstrijden'!$L$7=6,LARGE(I56:M56,2),0)</f>
        <v>0</v>
      </c>
      <c r="P56" s="24" t="e">
        <f t="shared" si="0"/>
        <v>#NUM!</v>
      </c>
      <c r="Q56" s="22"/>
    </row>
    <row r="57" spans="1:17" s="35" customFormat="1" x14ac:dyDescent="0.3">
      <c r="A57" s="12"/>
      <c r="B57" s="12"/>
      <c r="C57" s="12"/>
      <c r="D57" s="12"/>
      <c r="E57" s="22"/>
      <c r="F57" s="22"/>
      <c r="G57" s="33"/>
      <c r="H57" s="22"/>
      <c r="I57" s="24"/>
      <c r="J57" s="25"/>
      <c r="K57" s="24"/>
      <c r="L57" s="25"/>
      <c r="M57" s="25"/>
      <c r="N57" s="24" t="e">
        <f>IF(OR('Gereden wedstrijden'!$L$7=5,'Gereden wedstrijden'!$L$7=6),LARGE(I57:M57,1),0)</f>
        <v>#NUM!</v>
      </c>
      <c r="O57" s="24">
        <f>IF('Gereden wedstrijden'!$L$7=6,LARGE(I57:M57,2),0)</f>
        <v>0</v>
      </c>
      <c r="P57" s="24" t="e">
        <f t="shared" si="0"/>
        <v>#NUM!</v>
      </c>
      <c r="Q57" s="22"/>
    </row>
    <row r="58" spans="1:17" s="38" customFormat="1" x14ac:dyDescent="0.3">
      <c r="A58" s="12"/>
      <c r="B58" s="12"/>
      <c r="C58" s="12"/>
      <c r="D58" s="12"/>
      <c r="E58" s="12"/>
      <c r="F58" s="12"/>
      <c r="G58" s="12"/>
      <c r="H58" s="12"/>
      <c r="I58" s="13"/>
      <c r="J58" s="13"/>
      <c r="K58" s="13"/>
      <c r="L58" s="13"/>
      <c r="M58" s="13"/>
      <c r="N58" s="13"/>
      <c r="O58" s="13"/>
      <c r="P58" s="13"/>
      <c r="Q58" s="12"/>
    </row>
    <row r="59" spans="1:17" s="38" customFormat="1" x14ac:dyDescent="0.3">
      <c r="A59" s="12"/>
      <c r="B59" s="12"/>
      <c r="C59" s="12"/>
      <c r="D59" s="12"/>
      <c r="I59" s="39"/>
      <c r="J59" s="39"/>
      <c r="K59" s="39"/>
      <c r="L59" s="39"/>
      <c r="M59" s="39"/>
      <c r="N59" s="39"/>
      <c r="O59" s="39"/>
      <c r="P59" s="39"/>
    </row>
    <row r="60" spans="1:17" s="38" customFormat="1" x14ac:dyDescent="0.3">
      <c r="A60" s="12"/>
      <c r="B60" s="12"/>
      <c r="C60" s="12"/>
      <c r="D60" s="12"/>
      <c r="I60" s="39"/>
      <c r="J60" s="39"/>
      <c r="K60" s="39"/>
      <c r="L60" s="39"/>
      <c r="M60" s="39"/>
      <c r="N60" s="39"/>
      <c r="O60" s="39"/>
      <c r="P60" s="39"/>
    </row>
  </sheetData>
  <sheetProtection selectLockedCells="1" selectUnlockedCells="1"/>
  <sortState ref="B4:P11">
    <sortCondition ref="P4:P11"/>
    <sortCondition ref="M4:M11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C16" sqref="C16:D16"/>
    </sheetView>
  </sheetViews>
  <sheetFormatPr defaultColWidth="9.109375" defaultRowHeight="14.4" outlineLevelCol="1" x14ac:dyDescent="0.3"/>
  <cols>
    <col min="1" max="1" width="5.33203125" style="12" customWidth="1"/>
    <col min="2" max="2" width="10.6640625" style="12" customWidth="1"/>
    <col min="3" max="3" width="41.44140625" style="12" customWidth="1"/>
    <col min="4" max="4" width="25.109375" style="12" customWidth="1"/>
    <col min="5" max="5" width="6.109375" style="12" customWidth="1"/>
    <col min="6" max="6" width="4" style="12" customWidth="1"/>
    <col min="7" max="7" width="4.44140625" style="12" customWidth="1"/>
    <col min="8" max="8" width="18.44140625" style="12" customWidth="1"/>
    <col min="9" max="10" width="11" style="13" customWidth="1"/>
    <col min="11" max="11" width="13.44140625" style="13" customWidth="1"/>
    <col min="12" max="12" width="11" style="13" customWidth="1"/>
    <col min="13" max="13" width="13.5546875" style="13" customWidth="1"/>
    <col min="14" max="15" width="9.109375" style="13" hidden="1" customWidth="1" outlineLevel="1"/>
    <col min="16" max="16" width="8" style="13" customWidth="1" collapsed="1"/>
    <col min="17" max="16384" width="9.109375" style="12"/>
  </cols>
  <sheetData>
    <row r="1" spans="1:17" x14ac:dyDescent="0.3">
      <c r="A1" s="14"/>
      <c r="B1" s="14"/>
      <c r="C1" s="14"/>
      <c r="D1" s="14"/>
      <c r="E1" s="14"/>
      <c r="F1" s="14"/>
      <c r="G1" s="14"/>
      <c r="H1" s="14"/>
      <c r="I1" s="18" t="s">
        <v>2</v>
      </c>
      <c r="J1" s="18" t="s">
        <v>48</v>
      </c>
      <c r="K1" s="18" t="s">
        <v>117</v>
      </c>
      <c r="L1" s="18" t="s">
        <v>118</v>
      </c>
      <c r="M1" s="18" t="s">
        <v>3</v>
      </c>
      <c r="N1" s="18"/>
      <c r="O1" s="18"/>
    </row>
    <row r="2" spans="1:17" x14ac:dyDescent="0.3">
      <c r="A2" s="14"/>
      <c r="B2" s="14"/>
      <c r="C2" s="14"/>
      <c r="D2" s="14"/>
      <c r="E2" s="14"/>
      <c r="F2" s="14"/>
      <c r="G2" s="14"/>
      <c r="H2" s="14"/>
      <c r="I2" s="15">
        <v>42687</v>
      </c>
      <c r="J2" s="15">
        <v>42694</v>
      </c>
      <c r="K2" s="15">
        <v>42701</v>
      </c>
      <c r="L2" s="15">
        <v>42708</v>
      </c>
      <c r="M2" s="15">
        <v>42722</v>
      </c>
      <c r="N2" s="15"/>
      <c r="O2" s="15"/>
    </row>
    <row r="3" spans="1:17" x14ac:dyDescent="0.3">
      <c r="A3" s="16" t="s">
        <v>5</v>
      </c>
      <c r="B3" s="16" t="s">
        <v>6</v>
      </c>
      <c r="C3" s="16" t="s">
        <v>7</v>
      </c>
      <c r="D3" s="16" t="s">
        <v>8</v>
      </c>
      <c r="E3" s="17" t="s">
        <v>9</v>
      </c>
      <c r="F3" s="16" t="s">
        <v>10</v>
      </c>
      <c r="G3" s="16" t="s">
        <v>11</v>
      </c>
      <c r="H3" s="16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8" t="s">
        <v>19</v>
      </c>
      <c r="P3" s="18" t="s">
        <v>20</v>
      </c>
    </row>
    <row r="4" spans="1:17" s="49" customFormat="1" x14ac:dyDescent="0.3">
      <c r="A4" s="49">
        <v>1</v>
      </c>
      <c r="B4" s="49" t="s">
        <v>370</v>
      </c>
      <c r="C4" s="49" t="s">
        <v>371</v>
      </c>
      <c r="D4" s="49" t="s">
        <v>372</v>
      </c>
      <c r="F4" s="56" t="s">
        <v>369</v>
      </c>
      <c r="G4" s="57" t="s">
        <v>25</v>
      </c>
      <c r="H4" s="49" t="s">
        <v>41</v>
      </c>
      <c r="I4" s="51">
        <v>3</v>
      </c>
      <c r="J4" s="51">
        <v>1</v>
      </c>
      <c r="K4" s="50">
        <v>2</v>
      </c>
      <c r="L4" s="51">
        <v>2</v>
      </c>
      <c r="M4" s="51">
        <v>3</v>
      </c>
      <c r="N4" s="50">
        <f>IF(OR('Gereden wedstrijden'!$L$7=5,'Gereden wedstrijden'!$L$7=5),LARGE(I4:M4,1),0)</f>
        <v>3</v>
      </c>
      <c r="O4" s="50">
        <f>IF('Gereden wedstrijden'!$L$7=6,LARGE(I4:M4,2),0)</f>
        <v>0</v>
      </c>
      <c r="P4" s="50">
        <f>SUM(I4:M4)-SUM(N4:O4)</f>
        <v>8</v>
      </c>
      <c r="Q4" s="49" t="s">
        <v>543</v>
      </c>
    </row>
    <row r="5" spans="1:17" s="52" customFormat="1" x14ac:dyDescent="0.3">
      <c r="A5" s="52">
        <v>2</v>
      </c>
      <c r="B5" s="52" t="s">
        <v>366</v>
      </c>
      <c r="C5" s="52" t="s">
        <v>367</v>
      </c>
      <c r="D5" s="52" t="s">
        <v>368</v>
      </c>
      <c r="F5" s="55" t="s">
        <v>369</v>
      </c>
      <c r="G5" s="58" t="s">
        <v>25</v>
      </c>
      <c r="H5" s="52" t="s">
        <v>177</v>
      </c>
      <c r="I5" s="54">
        <v>1</v>
      </c>
      <c r="J5" s="53">
        <v>2</v>
      </c>
      <c r="K5" s="53">
        <v>1</v>
      </c>
      <c r="L5" s="54">
        <v>6</v>
      </c>
      <c r="M5" s="54">
        <v>4</v>
      </c>
      <c r="N5" s="53">
        <f>IF(OR('Gereden wedstrijden'!$L$7=5,'Gereden wedstrijden'!$L$7=5),LARGE(I5:M5,1),0)</f>
        <v>6</v>
      </c>
      <c r="O5" s="53">
        <f>IF('Gereden wedstrijden'!$L$7=6,LARGE(I5:M5,2),0)</f>
        <v>0</v>
      </c>
      <c r="P5" s="53">
        <f>SUM(I5:M5)-SUM(N5:O5)</f>
        <v>8</v>
      </c>
      <c r="Q5" s="52" t="s">
        <v>544</v>
      </c>
    </row>
    <row r="6" spans="1:17" s="52" customFormat="1" x14ac:dyDescent="0.3">
      <c r="A6" s="52">
        <v>3</v>
      </c>
      <c r="B6" s="52" t="s">
        <v>373</v>
      </c>
      <c r="C6" s="52" t="s">
        <v>124</v>
      </c>
      <c r="D6" s="52" t="s">
        <v>374</v>
      </c>
      <c r="F6" s="55" t="s">
        <v>369</v>
      </c>
      <c r="G6" s="58" t="s">
        <v>25</v>
      </c>
      <c r="H6" s="52" t="s">
        <v>34</v>
      </c>
      <c r="I6" s="53">
        <v>2</v>
      </c>
      <c r="J6" s="54">
        <v>3</v>
      </c>
      <c r="K6" s="54">
        <v>99</v>
      </c>
      <c r="L6" s="54">
        <v>4</v>
      </c>
      <c r="M6" s="54">
        <v>1</v>
      </c>
      <c r="N6" s="53">
        <f>IF(OR('Gereden wedstrijden'!$L$7=5,'Gereden wedstrijden'!$L$7=5),LARGE(I6:M6,1),0)</f>
        <v>99</v>
      </c>
      <c r="O6" s="53">
        <f>IF('Gereden wedstrijden'!$L$7=6,LARGE(I6:M6,2),0)</f>
        <v>0</v>
      </c>
      <c r="P6" s="53">
        <f>SUM(I6:M6)-SUM(N6:O6)</f>
        <v>10</v>
      </c>
      <c r="Q6" s="52" t="s">
        <v>544</v>
      </c>
    </row>
    <row r="7" spans="1:17" s="52" customFormat="1" x14ac:dyDescent="0.3">
      <c r="A7" s="52">
        <v>4</v>
      </c>
      <c r="B7" s="52" t="s">
        <v>375</v>
      </c>
      <c r="C7" s="52" t="s">
        <v>376</v>
      </c>
      <c r="D7" s="52" t="s">
        <v>377</v>
      </c>
      <c r="F7" s="55" t="s">
        <v>369</v>
      </c>
      <c r="G7" s="58" t="s">
        <v>25</v>
      </c>
      <c r="H7" s="52" t="s">
        <v>58</v>
      </c>
      <c r="I7" s="53">
        <v>4</v>
      </c>
      <c r="J7" s="54">
        <v>7</v>
      </c>
      <c r="K7" s="53">
        <v>7</v>
      </c>
      <c r="L7" s="54">
        <v>1</v>
      </c>
      <c r="M7" s="54">
        <v>2</v>
      </c>
      <c r="N7" s="53">
        <f>IF(OR('Gereden wedstrijden'!$L$7=5,'Gereden wedstrijden'!$L$7=5),LARGE(I7:M7,1),0)</f>
        <v>7</v>
      </c>
      <c r="O7" s="53">
        <f>IF('Gereden wedstrijden'!$L$7=6,LARGE(I7:M7,2),0)</f>
        <v>0</v>
      </c>
      <c r="P7" s="53">
        <f>SUM(I7:M7)-SUM(N7:O7)</f>
        <v>14</v>
      </c>
      <c r="Q7" s="52" t="s">
        <v>544</v>
      </c>
    </row>
    <row r="8" spans="1:17" s="22" customFormat="1" x14ac:dyDescent="0.3">
      <c r="A8" s="19"/>
      <c r="B8" s="19"/>
      <c r="C8" s="19"/>
      <c r="D8" s="19"/>
      <c r="E8" s="19"/>
      <c r="F8" s="23"/>
      <c r="G8" s="40"/>
      <c r="H8" s="19"/>
      <c r="I8" s="20"/>
      <c r="J8" s="21"/>
      <c r="K8" s="20"/>
      <c r="L8" s="21"/>
      <c r="M8" s="21"/>
      <c r="N8" s="20"/>
      <c r="O8" s="20"/>
      <c r="P8" s="20"/>
    </row>
    <row r="9" spans="1:17" s="22" customFormat="1" x14ac:dyDescent="0.3">
      <c r="A9" s="19">
        <v>5</v>
      </c>
      <c r="B9" s="19" t="s">
        <v>378</v>
      </c>
      <c r="C9" s="19" t="s">
        <v>379</v>
      </c>
      <c r="D9" s="19" t="s">
        <v>380</v>
      </c>
      <c r="E9" s="19"/>
      <c r="F9" s="23" t="s">
        <v>369</v>
      </c>
      <c r="G9" s="40" t="s">
        <v>25</v>
      </c>
      <c r="H9" s="19" t="s">
        <v>350</v>
      </c>
      <c r="I9" s="21">
        <v>5</v>
      </c>
      <c r="J9" s="20">
        <v>9</v>
      </c>
      <c r="K9" s="20">
        <v>4</v>
      </c>
      <c r="L9" s="21">
        <v>3</v>
      </c>
      <c r="M9" s="21">
        <v>6</v>
      </c>
      <c r="N9" s="20">
        <f>IF(OR('Gereden wedstrijden'!$L$7=5,'Gereden wedstrijden'!$L$7=5),LARGE(I9:M9,1),0)</f>
        <v>9</v>
      </c>
      <c r="O9" s="20">
        <f>IF('Gereden wedstrijden'!$L$7=6,LARGE(I9:M9,2),0)</f>
        <v>0</v>
      </c>
      <c r="P9" s="20">
        <f>SUM(I9:M9)-SUM(N9:O9)</f>
        <v>18</v>
      </c>
    </row>
    <row r="10" spans="1:17" s="22" customFormat="1" x14ac:dyDescent="0.3">
      <c r="A10" s="19">
        <v>6</v>
      </c>
      <c r="B10" s="19" t="s">
        <v>381</v>
      </c>
      <c r="C10" s="19" t="s">
        <v>382</v>
      </c>
      <c r="D10" s="19" t="s">
        <v>383</v>
      </c>
      <c r="E10" s="19"/>
      <c r="F10" s="23" t="s">
        <v>369</v>
      </c>
      <c r="G10" s="40" t="s">
        <v>25</v>
      </c>
      <c r="H10" s="19" t="s">
        <v>384</v>
      </c>
      <c r="I10" s="20">
        <v>8</v>
      </c>
      <c r="J10" s="20">
        <v>4</v>
      </c>
      <c r="K10" s="20">
        <v>6</v>
      </c>
      <c r="L10" s="21">
        <v>7</v>
      </c>
      <c r="M10" s="21">
        <v>5</v>
      </c>
      <c r="N10" s="20">
        <f>IF(OR('Gereden wedstrijden'!$L$7=5,'Gereden wedstrijden'!$L$7=5),LARGE(I10:M10,1),0)</f>
        <v>8</v>
      </c>
      <c r="O10" s="20">
        <f>IF('Gereden wedstrijden'!$L$7=6,LARGE(I10:M10,2),0)</f>
        <v>0</v>
      </c>
      <c r="P10" s="20">
        <f>SUM(I10:M10)-SUM(N10:O10)</f>
        <v>22</v>
      </c>
    </row>
    <row r="11" spans="1:17" s="22" customFormat="1" x14ac:dyDescent="0.3">
      <c r="F11"/>
      <c r="G11" s="33"/>
      <c r="I11" s="24"/>
      <c r="J11" s="24"/>
      <c r="K11" s="24"/>
      <c r="L11" s="25"/>
      <c r="M11" s="25"/>
      <c r="N11" s="24"/>
      <c r="O11" s="24"/>
      <c r="P11" s="24"/>
    </row>
    <row r="12" spans="1:17" s="22" customFormat="1" x14ac:dyDescent="0.3">
      <c r="A12" s="22">
        <v>7</v>
      </c>
      <c r="B12" s="22" t="s">
        <v>385</v>
      </c>
      <c r="C12" s="22" t="s">
        <v>386</v>
      </c>
      <c r="D12" s="22" t="s">
        <v>387</v>
      </c>
      <c r="F12" t="s">
        <v>369</v>
      </c>
      <c r="G12" s="33" t="s">
        <v>25</v>
      </c>
      <c r="H12" s="22" t="s">
        <v>77</v>
      </c>
      <c r="I12" s="25">
        <v>13</v>
      </c>
      <c r="J12" s="25">
        <v>5</v>
      </c>
      <c r="K12" s="25">
        <v>3</v>
      </c>
      <c r="L12" s="25">
        <v>11</v>
      </c>
      <c r="M12" s="25"/>
      <c r="N12" s="24">
        <f>IF(OR('Gereden wedstrijden'!$L$7=4,'Gereden wedstrijden'!$L$7=4),LARGE(I12:M12,1),0)</f>
        <v>0</v>
      </c>
      <c r="O12" s="24">
        <f>IF('Gereden wedstrijden'!$L$7=6,LARGE(I12:M12,2),0)</f>
        <v>0</v>
      </c>
      <c r="P12" s="24">
        <f t="shared" ref="P12:P58" si="0">SUM(I12:M12)-SUM(N12:O12)</f>
        <v>32</v>
      </c>
    </row>
    <row r="13" spans="1:17" s="22" customFormat="1" x14ac:dyDescent="0.3">
      <c r="A13" s="22">
        <v>8</v>
      </c>
      <c r="B13" s="22" t="s">
        <v>388</v>
      </c>
      <c r="C13" s="22" t="s">
        <v>389</v>
      </c>
      <c r="D13" s="22" t="s">
        <v>390</v>
      </c>
      <c r="F13" t="s">
        <v>369</v>
      </c>
      <c r="G13" s="33" t="s">
        <v>25</v>
      </c>
      <c r="H13" s="22" t="s">
        <v>30</v>
      </c>
      <c r="I13" s="24">
        <v>6</v>
      </c>
      <c r="J13" s="24">
        <v>6</v>
      </c>
      <c r="K13" s="24">
        <v>8</v>
      </c>
      <c r="L13" s="25">
        <v>8</v>
      </c>
      <c r="M13" s="25"/>
      <c r="N13" s="24">
        <f>IF(OR('Gereden wedstrijden'!$L$7=4,'Gereden wedstrijden'!$L$7=4),LARGE(I13:M13,1),0)</f>
        <v>0</v>
      </c>
      <c r="O13" s="24">
        <f>IF('Gereden wedstrijden'!$L$7=6,LARGE(I13:M13,2),0)</f>
        <v>0</v>
      </c>
      <c r="P13" s="24">
        <f t="shared" si="0"/>
        <v>28</v>
      </c>
    </row>
    <row r="14" spans="1:17" s="22" customFormat="1" x14ac:dyDescent="0.3">
      <c r="A14" s="22">
        <v>9</v>
      </c>
      <c r="B14" s="22" t="s">
        <v>391</v>
      </c>
      <c r="C14" s="22" t="s">
        <v>392</v>
      </c>
      <c r="D14" s="22" t="s">
        <v>393</v>
      </c>
      <c r="F14" t="s">
        <v>369</v>
      </c>
      <c r="G14" s="33" t="s">
        <v>25</v>
      </c>
      <c r="H14" s="22" t="s">
        <v>314</v>
      </c>
      <c r="I14" s="25">
        <v>15</v>
      </c>
      <c r="J14" s="25">
        <v>10</v>
      </c>
      <c r="K14" s="24">
        <v>5</v>
      </c>
      <c r="L14" s="25">
        <v>5</v>
      </c>
      <c r="M14" s="25"/>
      <c r="N14" s="24">
        <f>IF(OR('Gereden wedstrijden'!$L$7=4,'Gereden wedstrijden'!$L$7=4),LARGE(I14:M14,1),0)</f>
        <v>0</v>
      </c>
      <c r="O14" s="24">
        <f>IF('Gereden wedstrijden'!$L$7=6,LARGE(I14:M14,2),0)</f>
        <v>0</v>
      </c>
      <c r="P14" s="24">
        <f t="shared" si="0"/>
        <v>35</v>
      </c>
    </row>
    <row r="15" spans="1:17" s="22" customFormat="1" x14ac:dyDescent="0.3">
      <c r="A15" s="22">
        <v>10</v>
      </c>
      <c r="B15" s="22" t="s">
        <v>394</v>
      </c>
      <c r="C15" s="22" t="s">
        <v>395</v>
      </c>
      <c r="D15" s="22" t="s">
        <v>396</v>
      </c>
      <c r="F15" t="s">
        <v>369</v>
      </c>
      <c r="G15" s="33" t="s">
        <v>25</v>
      </c>
      <c r="H15" s="22" t="s">
        <v>118</v>
      </c>
      <c r="I15" s="25">
        <v>7</v>
      </c>
      <c r="J15" s="25">
        <v>11</v>
      </c>
      <c r="K15" s="24">
        <v>99</v>
      </c>
      <c r="L15" s="25">
        <v>10</v>
      </c>
      <c r="M15" s="25"/>
      <c r="N15" s="24">
        <f>IF(OR('Gereden wedstrijden'!$L$7=4,'Gereden wedstrijden'!$L$7=4),LARGE(I15:M15,1),0)</f>
        <v>0</v>
      </c>
      <c r="O15" s="24">
        <f>IF('Gereden wedstrijden'!$L$7=6,LARGE(I15:M15,2),0)</f>
        <v>0</v>
      </c>
      <c r="P15" s="24">
        <f t="shared" si="0"/>
        <v>127</v>
      </c>
    </row>
    <row r="16" spans="1:17" s="22" customFormat="1" ht="13.95" customHeight="1" x14ac:dyDescent="0.3">
      <c r="A16" s="22">
        <v>11</v>
      </c>
      <c r="B16" s="22" t="s">
        <v>397</v>
      </c>
      <c r="C16" s="22" t="s">
        <v>398</v>
      </c>
      <c r="D16" s="22" t="s">
        <v>399</v>
      </c>
      <c r="F16" t="s">
        <v>369</v>
      </c>
      <c r="G16" s="33" t="s">
        <v>25</v>
      </c>
      <c r="H16" s="22" t="s">
        <v>171</v>
      </c>
      <c r="I16" s="24">
        <v>10</v>
      </c>
      <c r="J16" s="24">
        <v>12</v>
      </c>
      <c r="K16" s="25">
        <v>9</v>
      </c>
      <c r="L16" s="25">
        <v>99</v>
      </c>
      <c r="M16" s="25"/>
      <c r="N16" s="24">
        <f>IF(OR('Gereden wedstrijden'!$L$7=4,'Gereden wedstrijden'!$L$7=4),LARGE(I16:M16,1),0)</f>
        <v>0</v>
      </c>
      <c r="O16" s="24">
        <f>IF('Gereden wedstrijden'!$L$7=6,LARGE(I16:M16,2),0)</f>
        <v>0</v>
      </c>
      <c r="P16" s="24">
        <f t="shared" si="0"/>
        <v>130</v>
      </c>
    </row>
    <row r="17" spans="1:16" s="22" customFormat="1" x14ac:dyDescent="0.3">
      <c r="A17" s="22">
        <v>12</v>
      </c>
      <c r="B17" s="22" t="s">
        <v>400</v>
      </c>
      <c r="C17" s="22" t="s">
        <v>401</v>
      </c>
      <c r="D17" s="22" t="s">
        <v>402</v>
      </c>
      <c r="F17" t="s">
        <v>369</v>
      </c>
      <c r="G17" s="33" t="s">
        <v>25</v>
      </c>
      <c r="H17" s="22" t="s">
        <v>30</v>
      </c>
      <c r="I17" s="25">
        <v>11</v>
      </c>
      <c r="J17" s="25">
        <v>8</v>
      </c>
      <c r="K17" s="24">
        <v>99</v>
      </c>
      <c r="L17" s="25">
        <v>99</v>
      </c>
      <c r="M17" s="25"/>
      <c r="N17" s="24">
        <f>IF(OR('Gereden wedstrijden'!$L$7=4,'Gereden wedstrijden'!$L$7=4),LARGE(I17:M17,1),0)</f>
        <v>0</v>
      </c>
      <c r="O17" s="24">
        <f>IF('Gereden wedstrijden'!$L$7=6,LARGE(I17:M17,2),0)</f>
        <v>0</v>
      </c>
      <c r="P17" s="24">
        <f t="shared" si="0"/>
        <v>217</v>
      </c>
    </row>
    <row r="18" spans="1:16" s="22" customFormat="1" x14ac:dyDescent="0.3">
      <c r="A18" s="22">
        <v>13</v>
      </c>
      <c r="B18" s="22" t="s">
        <v>403</v>
      </c>
      <c r="C18" s="22" t="s">
        <v>404</v>
      </c>
      <c r="D18" s="22" t="s">
        <v>405</v>
      </c>
      <c r="F18" t="s">
        <v>369</v>
      </c>
      <c r="G18" s="33" t="s">
        <v>25</v>
      </c>
      <c r="H18" s="22" t="s">
        <v>164</v>
      </c>
      <c r="I18" s="25">
        <v>9</v>
      </c>
      <c r="J18" s="25">
        <v>13</v>
      </c>
      <c r="K18" s="24">
        <v>99</v>
      </c>
      <c r="L18" s="25">
        <v>99</v>
      </c>
      <c r="M18" s="25"/>
      <c r="N18" s="24">
        <f>IF(OR('Gereden wedstrijden'!$L$7=4,'Gereden wedstrijden'!$L$7=4),LARGE(I18:M18,1),0)</f>
        <v>0</v>
      </c>
      <c r="O18" s="24">
        <f>IF('Gereden wedstrijden'!$L$7=6,LARGE(I18:M18,2),0)</f>
        <v>0</v>
      </c>
      <c r="P18" s="24">
        <f t="shared" si="0"/>
        <v>220</v>
      </c>
    </row>
    <row r="19" spans="1:16" s="22" customFormat="1" x14ac:dyDescent="0.3">
      <c r="A19" s="22">
        <v>14</v>
      </c>
      <c r="B19" s="22" t="s">
        <v>406</v>
      </c>
      <c r="C19" s="22" t="s">
        <v>407</v>
      </c>
      <c r="D19" s="22" t="s">
        <v>408</v>
      </c>
      <c r="F19" t="s">
        <v>369</v>
      </c>
      <c r="G19" s="33" t="s">
        <v>25</v>
      </c>
      <c r="H19" s="22" t="s">
        <v>30</v>
      </c>
      <c r="I19" s="24">
        <v>14</v>
      </c>
      <c r="J19" s="25">
        <v>15</v>
      </c>
      <c r="K19" s="24">
        <v>99</v>
      </c>
      <c r="L19" s="25">
        <v>99</v>
      </c>
      <c r="M19" s="25"/>
      <c r="N19" s="24">
        <f>IF(OR('Gereden wedstrijden'!$L$7=4,'Gereden wedstrijden'!$L$7=4),LARGE(I19:M19,1),0)</f>
        <v>0</v>
      </c>
      <c r="O19" s="24">
        <f>IF('Gereden wedstrijden'!$L$7=6,LARGE(I19:M19,2),0)</f>
        <v>0</v>
      </c>
      <c r="P19" s="24">
        <f t="shared" si="0"/>
        <v>227</v>
      </c>
    </row>
    <row r="20" spans="1:16" s="22" customFormat="1" x14ac:dyDescent="0.3">
      <c r="A20" s="22">
        <v>15</v>
      </c>
      <c r="B20" s="22" t="s">
        <v>409</v>
      </c>
      <c r="C20" s="33" t="s">
        <v>410</v>
      </c>
      <c r="D20" s="33" t="s">
        <v>411</v>
      </c>
      <c r="F20" t="s">
        <v>369</v>
      </c>
      <c r="G20" s="33" t="s">
        <v>25</v>
      </c>
      <c r="H20" s="22" t="s">
        <v>48</v>
      </c>
      <c r="I20" s="25">
        <v>90</v>
      </c>
      <c r="J20" s="25">
        <v>14</v>
      </c>
      <c r="K20" s="24">
        <v>99</v>
      </c>
      <c r="L20" s="25">
        <v>99</v>
      </c>
      <c r="M20" s="25"/>
      <c r="N20" s="24">
        <f>IF(OR('Gereden wedstrijden'!$L$7=4,'Gereden wedstrijden'!$L$7=4),LARGE(I20:M20,1),0)</f>
        <v>0</v>
      </c>
      <c r="O20" s="24">
        <f>IF('Gereden wedstrijden'!$L$7=6,LARGE(I20:M20,2),0)</f>
        <v>0</v>
      </c>
      <c r="P20" s="24">
        <f t="shared" si="0"/>
        <v>302</v>
      </c>
    </row>
    <row r="21" spans="1:16" s="22" customFormat="1" x14ac:dyDescent="0.3">
      <c r="A21" s="22">
        <v>16</v>
      </c>
      <c r="B21" s="41" t="s">
        <v>412</v>
      </c>
      <c r="C21" s="22" t="s">
        <v>413</v>
      </c>
      <c r="D21" s="41" t="s">
        <v>414</v>
      </c>
      <c r="F21" s="22" t="s">
        <v>369</v>
      </c>
      <c r="G21" s="33" t="s">
        <v>25</v>
      </c>
      <c r="H21" s="22" t="s">
        <v>96</v>
      </c>
      <c r="I21" s="24">
        <v>99</v>
      </c>
      <c r="J21" s="25">
        <v>99</v>
      </c>
      <c r="K21" s="25">
        <v>99</v>
      </c>
      <c r="L21" s="25">
        <v>9</v>
      </c>
      <c r="M21" s="25"/>
      <c r="N21" s="24">
        <f>IF(OR('Gereden wedstrijden'!$L$7=4,'Gereden wedstrijden'!$L$7=4),LARGE(I21:M21,1),0)</f>
        <v>0</v>
      </c>
      <c r="O21" s="24">
        <f>IF('Gereden wedstrijden'!$L$7=6,LARGE(I21:M21,2),0)</f>
        <v>0</v>
      </c>
      <c r="P21" s="24">
        <f t="shared" si="0"/>
        <v>306</v>
      </c>
    </row>
    <row r="22" spans="1:16" s="22" customFormat="1" x14ac:dyDescent="0.3">
      <c r="A22" s="22">
        <v>17</v>
      </c>
      <c r="B22" s="22" t="s">
        <v>415</v>
      </c>
      <c r="C22" s="22" t="s">
        <v>416</v>
      </c>
      <c r="D22" s="22" t="s">
        <v>417</v>
      </c>
      <c r="F22" t="s">
        <v>369</v>
      </c>
      <c r="G22" s="33" t="s">
        <v>25</v>
      </c>
      <c r="H22" s="22" t="s">
        <v>30</v>
      </c>
      <c r="I22" s="24">
        <v>12</v>
      </c>
      <c r="J22" s="25">
        <v>99</v>
      </c>
      <c r="K22" s="24">
        <v>99</v>
      </c>
      <c r="L22" s="25">
        <v>99</v>
      </c>
      <c r="M22" s="25"/>
      <c r="N22" s="24">
        <f>IF(OR('Gereden wedstrijden'!$L$7=4,'Gereden wedstrijden'!$L$7=4),LARGE(I22:M22,1),0)</f>
        <v>0</v>
      </c>
      <c r="O22" s="24">
        <f>IF('Gereden wedstrijden'!$L$7=6,LARGE(I22:M22,2),0)</f>
        <v>0</v>
      </c>
      <c r="P22" s="24">
        <f t="shared" si="0"/>
        <v>309</v>
      </c>
    </row>
    <row r="23" spans="1:16" s="22" customFormat="1" x14ac:dyDescent="0.3">
      <c r="G23" s="33"/>
      <c r="I23" s="25"/>
      <c r="J23" s="24"/>
      <c r="K23" s="24"/>
      <c r="L23" s="25"/>
      <c r="M23" s="25"/>
      <c r="N23" s="24" t="e">
        <f>IF(OR('Gereden wedstrijden'!$L$7=5,'Gereden wedstrijden'!$L$7=6),LARGE(I23:M23,1),0)</f>
        <v>#NUM!</v>
      </c>
      <c r="O23" s="24">
        <f>IF('Gereden wedstrijden'!$L$7=6,LARGE(I23:M23,2),0)</f>
        <v>0</v>
      </c>
      <c r="P23" s="24" t="e">
        <f t="shared" si="0"/>
        <v>#NUM!</v>
      </c>
    </row>
    <row r="24" spans="1:16" s="22" customFormat="1" x14ac:dyDescent="0.3">
      <c r="C24" s="33"/>
      <c r="G24" s="33"/>
      <c r="I24" s="24"/>
      <c r="J24" s="25"/>
      <c r="K24" s="25"/>
      <c r="L24" s="25"/>
      <c r="M24" s="25"/>
      <c r="N24" s="24" t="e">
        <f>IF(OR('Gereden wedstrijden'!$L$7=5,'Gereden wedstrijden'!$L$7=6),LARGE(I24:M24,1),0)</f>
        <v>#NUM!</v>
      </c>
      <c r="O24" s="24">
        <f>IF('Gereden wedstrijden'!$L$7=6,LARGE(I24:M24,2),0)</f>
        <v>0</v>
      </c>
      <c r="P24" s="24" t="e">
        <f t="shared" si="0"/>
        <v>#NUM!</v>
      </c>
    </row>
    <row r="25" spans="1:16" s="22" customFormat="1" x14ac:dyDescent="0.3">
      <c r="G25" s="33"/>
      <c r="H25" s="33"/>
      <c r="I25" s="25"/>
      <c r="J25" s="25"/>
      <c r="K25" s="24"/>
      <c r="L25" s="25"/>
      <c r="M25" s="25"/>
      <c r="N25" s="24" t="e">
        <f>IF(OR('Gereden wedstrijden'!$L$7=5,'Gereden wedstrijden'!$L$7=6),LARGE(I25:M25,1),0)</f>
        <v>#NUM!</v>
      </c>
      <c r="O25" s="24">
        <f>IF('Gereden wedstrijden'!$L$7=6,LARGE(I25:M25,2),0)</f>
        <v>0</v>
      </c>
      <c r="P25" s="24" t="e">
        <f t="shared" si="0"/>
        <v>#NUM!</v>
      </c>
    </row>
    <row r="26" spans="1:16" s="22" customFormat="1" x14ac:dyDescent="0.3">
      <c r="C26" s="36" t="s">
        <v>418</v>
      </c>
      <c r="G26" s="33"/>
      <c r="I26" s="24"/>
      <c r="J26" s="25"/>
      <c r="K26" s="25"/>
      <c r="L26" s="25"/>
      <c r="M26" s="25"/>
      <c r="N26" s="24" t="e">
        <f>IF(OR('Gereden wedstrijden'!$L$7=5,'Gereden wedstrijden'!$L$7=6),LARGE(I26:M26,1),0)</f>
        <v>#NUM!</v>
      </c>
      <c r="O26" s="24">
        <f>IF('Gereden wedstrijden'!$L$7=6,LARGE(I26:M26,2),0)</f>
        <v>0</v>
      </c>
      <c r="P26" s="24" t="e">
        <f t="shared" si="0"/>
        <v>#NUM!</v>
      </c>
    </row>
    <row r="27" spans="1:16" s="22" customFormat="1" x14ac:dyDescent="0.3">
      <c r="C27" s="22" t="s">
        <v>539</v>
      </c>
      <c r="G27" s="33"/>
      <c r="H27" s="33"/>
      <c r="I27" s="25"/>
      <c r="J27" s="25"/>
      <c r="K27" s="24"/>
      <c r="L27" s="25"/>
      <c r="M27" s="25"/>
      <c r="N27" s="24" t="e">
        <f>IF(OR('Gereden wedstrijden'!$L$7=5,'Gereden wedstrijden'!$L$7=6),LARGE(I27:M27,1),0)</f>
        <v>#NUM!</v>
      </c>
      <c r="O27" s="24">
        <f>IF('Gereden wedstrijden'!$L$7=6,LARGE(I27:M27,2),0)</f>
        <v>0</v>
      </c>
      <c r="P27" s="24" t="e">
        <f t="shared" si="0"/>
        <v>#NUM!</v>
      </c>
    </row>
    <row r="28" spans="1:16" s="22" customFormat="1" x14ac:dyDescent="0.3">
      <c r="G28" s="33"/>
      <c r="I28" s="25"/>
      <c r="J28" s="24"/>
      <c r="K28" s="24"/>
      <c r="L28" s="25"/>
      <c r="M28" s="25"/>
      <c r="N28" s="24" t="e">
        <f>IF(OR('Gereden wedstrijden'!$L$7=5,'Gereden wedstrijden'!$L$7=6),LARGE(I28:M28,1),0)</f>
        <v>#NUM!</v>
      </c>
      <c r="O28" s="24">
        <f>IF('Gereden wedstrijden'!$L$7=6,LARGE(I28:M28,2),0)</f>
        <v>0</v>
      </c>
      <c r="P28" s="24" t="e">
        <f t="shared" si="0"/>
        <v>#NUM!</v>
      </c>
    </row>
    <row r="29" spans="1:16" s="22" customFormat="1" x14ac:dyDescent="0.3">
      <c r="C29" s="33"/>
      <c r="D29" s="33"/>
      <c r="G29" s="33"/>
      <c r="I29" s="25"/>
      <c r="J29" s="24"/>
      <c r="K29" s="24"/>
      <c r="L29" s="25"/>
      <c r="M29" s="25"/>
      <c r="N29" s="24" t="e">
        <f>IF(OR('Gereden wedstrijden'!$L$7=5,'Gereden wedstrijden'!$L$7=6),LARGE(I29:M29,1),0)</f>
        <v>#NUM!</v>
      </c>
      <c r="O29" s="24">
        <f>IF('Gereden wedstrijden'!$L$7=6,LARGE(I29:M29,2),0)</f>
        <v>0</v>
      </c>
      <c r="P29" s="24" t="e">
        <f t="shared" si="0"/>
        <v>#NUM!</v>
      </c>
    </row>
    <row r="30" spans="1:16" s="22" customFormat="1" x14ac:dyDescent="0.3">
      <c r="G30" s="33"/>
      <c r="I30" s="24"/>
      <c r="J30" s="24"/>
      <c r="K30" s="25"/>
      <c r="L30" s="25"/>
      <c r="M30" s="25"/>
      <c r="N30" s="24" t="e">
        <f>IF(OR('Gereden wedstrijden'!$L$7=5,'Gereden wedstrijden'!$L$7=6),LARGE(I30:M30,1),0)</f>
        <v>#NUM!</v>
      </c>
      <c r="O30" s="24">
        <f>IF('Gereden wedstrijden'!$L$7=6,LARGE(I30:M30,2),0)</f>
        <v>0</v>
      </c>
      <c r="P30" s="24" t="e">
        <f t="shared" si="0"/>
        <v>#NUM!</v>
      </c>
    </row>
    <row r="31" spans="1:16" s="22" customFormat="1" x14ac:dyDescent="0.3">
      <c r="G31" s="33"/>
      <c r="I31" s="24"/>
      <c r="J31" s="25"/>
      <c r="K31" s="25"/>
      <c r="L31" s="25"/>
      <c r="M31" s="25"/>
      <c r="N31" s="24" t="e">
        <f>IF(OR('Gereden wedstrijden'!$L$7=5,'Gereden wedstrijden'!$L$7=6),LARGE(I31:M31,1),0)</f>
        <v>#NUM!</v>
      </c>
      <c r="O31" s="24">
        <f>IF('Gereden wedstrijden'!$L$7=6,LARGE(I31:M31,2),0)</f>
        <v>0</v>
      </c>
      <c r="P31" s="24" t="e">
        <f t="shared" si="0"/>
        <v>#NUM!</v>
      </c>
    </row>
    <row r="32" spans="1:16" s="22" customFormat="1" x14ac:dyDescent="0.3">
      <c r="C32" s="33"/>
      <c r="G32" s="33"/>
      <c r="H32" s="33"/>
      <c r="I32" s="25"/>
      <c r="J32" s="25"/>
      <c r="K32" s="24"/>
      <c r="L32" s="25"/>
      <c r="M32" s="25"/>
      <c r="N32" s="24" t="e">
        <f>IF(OR('Gereden wedstrijden'!$L$7=5,'Gereden wedstrijden'!$L$7=6),LARGE(I32:M32,1),0)</f>
        <v>#NUM!</v>
      </c>
      <c r="O32" s="24">
        <f>IF('Gereden wedstrijden'!$L$7=6,LARGE(I32:M32,2),0)</f>
        <v>0</v>
      </c>
      <c r="P32" s="24" t="e">
        <f t="shared" si="0"/>
        <v>#NUM!</v>
      </c>
    </row>
    <row r="33" spans="1:17" s="22" customFormat="1" x14ac:dyDescent="0.3">
      <c r="E33" s="35"/>
      <c r="F33" s="35"/>
      <c r="G33" s="35"/>
      <c r="H33" s="35"/>
      <c r="I33" s="34"/>
      <c r="J33" s="34"/>
      <c r="K33" s="34"/>
      <c r="L33" s="34"/>
      <c r="M33" s="34"/>
      <c r="N33" s="24" t="e">
        <f>IF(OR('Gereden wedstrijden'!$L$7=5,'Gereden wedstrijden'!$L$7=6),LARGE(I33:M33,1),0)</f>
        <v>#NUM!</v>
      </c>
      <c r="O33" s="24">
        <f>IF('Gereden wedstrijden'!$L$7=6,LARGE(I33:M33,2),0)</f>
        <v>0</v>
      </c>
      <c r="P33" s="24" t="e">
        <f t="shared" si="0"/>
        <v>#NUM!</v>
      </c>
      <c r="Q33" s="35"/>
    </row>
    <row r="34" spans="1:17" s="22" customFormat="1" x14ac:dyDescent="0.3">
      <c r="F34" s="33"/>
      <c r="G34" s="33"/>
      <c r="H34" s="33"/>
      <c r="I34" s="25"/>
      <c r="J34" s="25"/>
      <c r="K34" s="25"/>
      <c r="L34" s="25"/>
      <c r="M34" s="25"/>
      <c r="N34" s="24" t="e">
        <f>IF(OR('Gereden wedstrijden'!$L$7=5,'Gereden wedstrijden'!$L$7=6),LARGE(I34:M34,1),0)</f>
        <v>#NUM!</v>
      </c>
      <c r="O34" s="24">
        <f>IF('Gereden wedstrijden'!$L$7=6,LARGE(I34:M34,2),0)</f>
        <v>0</v>
      </c>
      <c r="P34" s="24" t="e">
        <f t="shared" si="0"/>
        <v>#NUM!</v>
      </c>
    </row>
    <row r="35" spans="1:17" s="22" customFormat="1" x14ac:dyDescent="0.3">
      <c r="G35" s="33"/>
      <c r="I35" s="24"/>
      <c r="J35" s="25"/>
      <c r="K35" s="25"/>
      <c r="L35" s="25"/>
      <c r="M35" s="25"/>
      <c r="N35" s="24" t="e">
        <f>IF(OR('Gereden wedstrijden'!$L$7=5,'Gereden wedstrijden'!$L$7=6),LARGE(I35:M35,1),0)</f>
        <v>#NUM!</v>
      </c>
      <c r="O35" s="24">
        <f>IF('Gereden wedstrijden'!$L$7=6,LARGE(I35:M35,2),0)</f>
        <v>0</v>
      </c>
      <c r="P35" s="24" t="e">
        <f t="shared" si="0"/>
        <v>#NUM!</v>
      </c>
    </row>
    <row r="36" spans="1:17" s="22" customFormat="1" x14ac:dyDescent="0.3">
      <c r="E36" s="35"/>
      <c r="F36" s="35"/>
      <c r="G36" s="35"/>
      <c r="H36" s="35"/>
      <c r="I36" s="34"/>
      <c r="J36" s="34"/>
      <c r="K36" s="34"/>
      <c r="L36" s="34"/>
      <c r="M36" s="34"/>
      <c r="N36" s="24" t="e">
        <f>IF(OR('Gereden wedstrijden'!$L$7=5,'Gereden wedstrijden'!$L$7=6),LARGE(I36:M36,1),0)</f>
        <v>#NUM!</v>
      </c>
      <c r="O36" s="24">
        <f>IF('Gereden wedstrijden'!$L$7=6,LARGE(I36:M36,2),0)</f>
        <v>0</v>
      </c>
      <c r="P36" s="24" t="e">
        <f t="shared" si="0"/>
        <v>#NUM!</v>
      </c>
      <c r="Q36" s="35"/>
    </row>
    <row r="37" spans="1:17" s="22" customFormat="1" x14ac:dyDescent="0.3">
      <c r="F37" s="33"/>
      <c r="G37" s="33"/>
      <c r="I37" s="25"/>
      <c r="J37" s="25"/>
      <c r="K37" s="25"/>
      <c r="L37" s="25"/>
      <c r="M37" s="25"/>
      <c r="N37" s="24" t="e">
        <f>IF(OR('Gereden wedstrijden'!$L$7=5,'Gereden wedstrijden'!$L$7=6),LARGE(I37:M37,1),0)</f>
        <v>#NUM!</v>
      </c>
      <c r="O37" s="24">
        <f>IF('Gereden wedstrijden'!$L$7=6,LARGE(I37:M37,2),0)</f>
        <v>0</v>
      </c>
      <c r="P37" s="24" t="e">
        <f t="shared" si="0"/>
        <v>#NUM!</v>
      </c>
    </row>
    <row r="38" spans="1:17" s="22" customFormat="1" x14ac:dyDescent="0.3">
      <c r="G38" s="33"/>
      <c r="I38" s="25"/>
      <c r="J38" s="25"/>
      <c r="K38" s="24"/>
      <c r="L38" s="25"/>
      <c r="M38" s="25"/>
      <c r="N38" s="24" t="e">
        <f>IF(OR('Gereden wedstrijden'!$L$7=5,'Gereden wedstrijden'!$L$7=6),LARGE(I38:M38,1),0)</f>
        <v>#NUM!</v>
      </c>
      <c r="O38" s="24">
        <f>IF('Gereden wedstrijden'!$L$7=6,LARGE(I38:M38,2),0)</f>
        <v>0</v>
      </c>
      <c r="P38" s="24" t="e">
        <f t="shared" si="0"/>
        <v>#NUM!</v>
      </c>
    </row>
    <row r="39" spans="1:17" s="22" customFormat="1" x14ac:dyDescent="0.3">
      <c r="G39" s="33"/>
      <c r="I39" s="24"/>
      <c r="J39" s="25"/>
      <c r="K39" s="25"/>
      <c r="L39" s="25"/>
      <c r="M39" s="25"/>
      <c r="N39" s="24" t="e">
        <f>IF(OR('Gereden wedstrijden'!$L$7=5,'Gereden wedstrijden'!$L$7=6),LARGE(I39:M39,1),0)</f>
        <v>#NUM!</v>
      </c>
      <c r="O39" s="24">
        <f>IF('Gereden wedstrijden'!$L$7=6,LARGE(I39:M39,2),0)</f>
        <v>0</v>
      </c>
      <c r="P39" s="24" t="e">
        <f t="shared" si="0"/>
        <v>#NUM!</v>
      </c>
    </row>
    <row r="40" spans="1:17" s="22" customFormat="1" x14ac:dyDescent="0.3">
      <c r="F40" s="33"/>
      <c r="G40" s="33"/>
      <c r="H40" s="33"/>
      <c r="I40" s="25"/>
      <c r="J40" s="25"/>
      <c r="K40" s="25"/>
      <c r="L40" s="25"/>
      <c r="M40" s="25"/>
      <c r="N40" s="24" t="e">
        <f>IF(OR('Gereden wedstrijden'!$L$7=5,'Gereden wedstrijden'!$L$7=6),LARGE(I40:M40,1),0)</f>
        <v>#NUM!</v>
      </c>
      <c r="O40" s="24">
        <f>IF('Gereden wedstrijden'!$L$7=6,LARGE(I40:M40,2),0)</f>
        <v>0</v>
      </c>
      <c r="P40" s="24" t="e">
        <f t="shared" si="0"/>
        <v>#NUM!</v>
      </c>
    </row>
    <row r="41" spans="1:17" s="22" customFormat="1" x14ac:dyDescent="0.3">
      <c r="B41" s="12"/>
      <c r="C41" s="12"/>
      <c r="D41" s="12"/>
      <c r="G41" s="33"/>
      <c r="I41" s="25"/>
      <c r="J41" s="25"/>
      <c r="K41" s="24"/>
      <c r="L41" s="25"/>
      <c r="M41" s="25"/>
      <c r="N41" s="24" t="e">
        <f>IF(OR('Gereden wedstrijden'!$L$7=5,'Gereden wedstrijden'!$L$7=6),LARGE(I41:M41,1),0)</f>
        <v>#NUM!</v>
      </c>
      <c r="O41" s="24">
        <f>IF('Gereden wedstrijden'!$L$7=6,LARGE(I41:M41,2),0)</f>
        <v>0</v>
      </c>
      <c r="P41" s="24" t="e">
        <f t="shared" si="0"/>
        <v>#NUM!</v>
      </c>
    </row>
    <row r="42" spans="1:17" s="22" customFormat="1" x14ac:dyDescent="0.3">
      <c r="B42" s="38"/>
      <c r="C42" s="38"/>
      <c r="D42" s="38"/>
      <c r="G42" s="33"/>
      <c r="H42" s="33"/>
      <c r="I42" s="25"/>
      <c r="J42" s="25"/>
      <c r="K42" s="25"/>
      <c r="L42" s="25"/>
      <c r="M42" s="25"/>
      <c r="N42" s="24" t="e">
        <f>IF(OR('Gereden wedstrijden'!$L$7=5,'Gereden wedstrijden'!$L$7=6),LARGE(I42:M42,1),0)</f>
        <v>#NUM!</v>
      </c>
      <c r="O42" s="24">
        <f>IF('Gereden wedstrijden'!$L$7=6,LARGE(I42:M42,2),0)</f>
        <v>0</v>
      </c>
      <c r="P42" s="24" t="e">
        <f t="shared" si="0"/>
        <v>#NUM!</v>
      </c>
    </row>
    <row r="43" spans="1:17" s="22" customFormat="1" x14ac:dyDescent="0.3">
      <c r="B43" s="38"/>
      <c r="C43" s="38"/>
      <c r="D43" s="38"/>
      <c r="G43" s="33"/>
      <c r="I43" s="24"/>
      <c r="J43" s="25"/>
      <c r="K43" s="24"/>
      <c r="L43" s="25"/>
      <c r="M43" s="25"/>
      <c r="N43" s="24" t="e">
        <f>IF(OR('Gereden wedstrijden'!$L$7=5,'Gereden wedstrijden'!$L$7=6),LARGE(I43:M43,1),0)</f>
        <v>#NUM!</v>
      </c>
      <c r="O43" s="24">
        <f>IF('Gereden wedstrijden'!$L$7=6,LARGE(I43:M43,2),0)</f>
        <v>0</v>
      </c>
      <c r="P43" s="24" t="e">
        <f t="shared" si="0"/>
        <v>#NUM!</v>
      </c>
    </row>
    <row r="44" spans="1:17" s="22" customFormat="1" x14ac:dyDescent="0.3">
      <c r="B44" s="12"/>
      <c r="C44" s="12"/>
      <c r="D44" s="12"/>
      <c r="G44" s="33"/>
      <c r="I44" s="24"/>
      <c r="J44" s="25"/>
      <c r="K44" s="24"/>
      <c r="L44" s="25"/>
      <c r="M44" s="25"/>
      <c r="N44" s="24" t="e">
        <f>IF(OR('Gereden wedstrijden'!$L$7=5,'Gereden wedstrijden'!$L$7=6),LARGE(I44:M44,1),0)</f>
        <v>#NUM!</v>
      </c>
      <c r="O44" s="24">
        <f>IF('Gereden wedstrijden'!$L$7=6,LARGE(I44:M44,2),0)</f>
        <v>0</v>
      </c>
      <c r="P44" s="24" t="e">
        <f t="shared" si="0"/>
        <v>#NUM!</v>
      </c>
    </row>
    <row r="45" spans="1:17" s="22" customFormat="1" x14ac:dyDescent="0.3">
      <c r="B45" s="12"/>
      <c r="C45" s="12"/>
      <c r="D45" s="12"/>
      <c r="F45" s="33"/>
      <c r="G45" s="33"/>
      <c r="H45" s="33"/>
      <c r="I45" s="25"/>
      <c r="J45" s="25"/>
      <c r="K45" s="25"/>
      <c r="L45" s="25"/>
      <c r="M45" s="25"/>
      <c r="N45" s="24" t="e">
        <f>IF(OR('Gereden wedstrijden'!$L$7=5,'Gereden wedstrijden'!$L$7=6),LARGE(I45:M45,1),0)</f>
        <v>#NUM!</v>
      </c>
      <c r="O45" s="24">
        <f>IF('Gereden wedstrijden'!$L$7=6,LARGE(I45:M45,2),0)</f>
        <v>0</v>
      </c>
      <c r="P45" s="24" t="e">
        <f t="shared" si="0"/>
        <v>#NUM!</v>
      </c>
    </row>
    <row r="46" spans="1:17" s="37" customFormat="1" x14ac:dyDescent="0.3">
      <c r="A46" s="22"/>
      <c r="B46" s="12"/>
      <c r="C46" s="12"/>
      <c r="D46" s="12"/>
      <c r="E46" s="22"/>
      <c r="F46" s="22"/>
      <c r="G46" s="33"/>
      <c r="H46" s="22"/>
      <c r="I46" s="25"/>
      <c r="J46" s="24"/>
      <c r="K46" s="25"/>
      <c r="L46" s="25"/>
      <c r="M46" s="25"/>
      <c r="N46" s="24" t="e">
        <f>IF(OR('Gereden wedstrijden'!$L$7=5,'Gereden wedstrijden'!$L$7=6),LARGE(I46:M46,1),0)</f>
        <v>#NUM!</v>
      </c>
      <c r="O46" s="24">
        <f>IF('Gereden wedstrijden'!$L$7=6,LARGE(I46:M46,2),0)</f>
        <v>0</v>
      </c>
      <c r="P46" s="24" t="e">
        <f t="shared" si="0"/>
        <v>#NUM!</v>
      </c>
      <c r="Q46" s="22"/>
    </row>
    <row r="47" spans="1:17" s="37" customFormat="1" x14ac:dyDescent="0.3">
      <c r="A47" s="22"/>
      <c r="B47" s="12"/>
      <c r="C47" s="12"/>
      <c r="D47" s="12"/>
      <c r="E47" s="22"/>
      <c r="F47" s="22"/>
      <c r="G47" s="33"/>
      <c r="H47" s="33"/>
      <c r="I47" s="25"/>
      <c r="J47" s="25"/>
      <c r="K47" s="24"/>
      <c r="L47" s="25"/>
      <c r="M47" s="25"/>
      <c r="N47" s="24" t="e">
        <f>IF(OR('Gereden wedstrijden'!$L$7=5,'Gereden wedstrijden'!$L$7=6),LARGE(I47:M47,1),0)</f>
        <v>#NUM!</v>
      </c>
      <c r="O47" s="24">
        <f>IF('Gereden wedstrijden'!$L$7=6,LARGE(I47:M47,2),0)</f>
        <v>0</v>
      </c>
      <c r="P47" s="24" t="e">
        <f t="shared" si="0"/>
        <v>#NUM!</v>
      </c>
      <c r="Q47" s="22"/>
    </row>
    <row r="48" spans="1:17" s="37" customFormat="1" x14ac:dyDescent="0.3">
      <c r="A48" s="22"/>
      <c r="B48" s="12"/>
      <c r="C48" s="12"/>
      <c r="D48" s="12"/>
      <c r="E48" s="22"/>
      <c r="F48" s="22"/>
      <c r="G48" s="33"/>
      <c r="H48" s="22"/>
      <c r="I48" s="25"/>
      <c r="J48" s="24"/>
      <c r="K48" s="24"/>
      <c r="L48" s="25"/>
      <c r="M48" s="25"/>
      <c r="N48" s="24" t="e">
        <f>IF(OR('Gereden wedstrijden'!$L$7=5,'Gereden wedstrijden'!$L$7=6),LARGE(I48:M48,1),0)</f>
        <v>#NUM!</v>
      </c>
      <c r="O48" s="24">
        <f>IF('Gereden wedstrijden'!$L$7=6,LARGE(I48:M48,2),0)</f>
        <v>0</v>
      </c>
      <c r="P48" s="24" t="e">
        <f t="shared" si="0"/>
        <v>#NUM!</v>
      </c>
      <c r="Q48" s="22"/>
    </row>
    <row r="49" spans="1:17" s="37" customFormat="1" x14ac:dyDescent="0.3">
      <c r="A49" s="22"/>
      <c r="B49" s="12"/>
      <c r="C49" s="12"/>
      <c r="D49" s="12"/>
      <c r="E49" s="22"/>
      <c r="F49" s="22"/>
      <c r="G49" s="33"/>
      <c r="H49" s="22"/>
      <c r="I49" s="24"/>
      <c r="J49" s="25"/>
      <c r="K49" s="24"/>
      <c r="L49" s="25"/>
      <c r="M49" s="25"/>
      <c r="N49" s="24" t="e">
        <f>IF(OR('Gereden wedstrijden'!$L$7=5,'Gereden wedstrijden'!$L$7=6),LARGE(I49:M49,1),0)</f>
        <v>#NUM!</v>
      </c>
      <c r="O49" s="24">
        <f>IF('Gereden wedstrijden'!$L$7=6,LARGE(I49:M49,2),0)</f>
        <v>0</v>
      </c>
      <c r="P49" s="24" t="e">
        <f t="shared" si="0"/>
        <v>#NUM!</v>
      </c>
      <c r="Q49" s="22"/>
    </row>
    <row r="50" spans="1:17" s="35" customFormat="1" x14ac:dyDescent="0.3">
      <c r="A50" s="22"/>
      <c r="B50" s="12"/>
      <c r="C50" s="12"/>
      <c r="D50" s="12"/>
      <c r="E50" s="22"/>
      <c r="F50" s="33"/>
      <c r="G50" s="33"/>
      <c r="H50" s="33"/>
      <c r="I50" s="25"/>
      <c r="J50" s="25"/>
      <c r="K50" s="25"/>
      <c r="L50" s="25"/>
      <c r="M50" s="25"/>
      <c r="N50" s="24" t="e">
        <f>IF(OR('Gereden wedstrijden'!$L$7=5,'Gereden wedstrijden'!$L$7=6),LARGE(I50:M50,1),0)</f>
        <v>#NUM!</v>
      </c>
      <c r="O50" s="24">
        <f>IF('Gereden wedstrijden'!$L$7=6,LARGE(I50:M50,2),0)</f>
        <v>0</v>
      </c>
      <c r="P50" s="24" t="e">
        <f t="shared" si="0"/>
        <v>#NUM!</v>
      </c>
      <c r="Q50" s="22"/>
    </row>
    <row r="51" spans="1:17" s="35" customFormat="1" x14ac:dyDescent="0.3">
      <c r="A51" s="22"/>
      <c r="B51" s="12"/>
      <c r="C51" s="12"/>
      <c r="D51" s="12"/>
      <c r="E51" s="22"/>
      <c r="F51" s="22"/>
      <c r="G51" s="33"/>
      <c r="H51" s="22"/>
      <c r="I51" s="24"/>
      <c r="J51" s="25"/>
      <c r="K51" s="24"/>
      <c r="L51" s="25"/>
      <c r="M51" s="25"/>
      <c r="N51" s="24" t="e">
        <f>IF(OR('Gereden wedstrijden'!$L$7=5,'Gereden wedstrijden'!$L$7=6),LARGE(I51:M51,1),0)</f>
        <v>#NUM!</v>
      </c>
      <c r="O51" s="24">
        <f>IF('Gereden wedstrijden'!$L$7=6,LARGE(I51:M51,2),0)</f>
        <v>0</v>
      </c>
      <c r="P51" s="24" t="e">
        <f t="shared" si="0"/>
        <v>#NUM!</v>
      </c>
      <c r="Q51" s="22"/>
    </row>
    <row r="52" spans="1:17" s="35" customFormat="1" x14ac:dyDescent="0.3">
      <c r="A52" s="22"/>
      <c r="B52" s="12"/>
      <c r="C52" s="12"/>
      <c r="D52" s="12"/>
      <c r="E52" s="22"/>
      <c r="F52" s="22"/>
      <c r="G52" s="33"/>
      <c r="H52" s="22"/>
      <c r="I52" s="25"/>
      <c r="J52" s="24"/>
      <c r="K52" s="24"/>
      <c r="L52" s="25"/>
      <c r="M52" s="25"/>
      <c r="N52" s="24" t="e">
        <f>IF(OR('Gereden wedstrijden'!$L$7=5,'Gereden wedstrijden'!$L$7=6),LARGE(I52:M52,1),0)</f>
        <v>#NUM!</v>
      </c>
      <c r="O52" s="24">
        <f>IF('Gereden wedstrijden'!$L$7=6,LARGE(I52:M52,2),0)</f>
        <v>0</v>
      </c>
      <c r="P52" s="24" t="e">
        <f t="shared" si="0"/>
        <v>#NUM!</v>
      </c>
      <c r="Q52" s="22"/>
    </row>
    <row r="53" spans="1:17" s="35" customFormat="1" x14ac:dyDescent="0.3">
      <c r="A53" s="12"/>
      <c r="B53" s="12"/>
      <c r="C53" s="12"/>
      <c r="D53" s="12"/>
      <c r="E53" s="22"/>
      <c r="F53" s="22"/>
      <c r="G53" s="33"/>
      <c r="H53" s="22"/>
      <c r="I53" s="25"/>
      <c r="J53" s="24"/>
      <c r="K53" s="25"/>
      <c r="L53" s="25"/>
      <c r="M53" s="25"/>
      <c r="N53" s="24" t="e">
        <f>IF(OR('Gereden wedstrijden'!$L$7=5,'Gereden wedstrijden'!$L$7=6),LARGE(I53:M53,1),0)</f>
        <v>#NUM!</v>
      </c>
      <c r="O53" s="24">
        <f>IF('Gereden wedstrijden'!$L$7=6,LARGE(I53:M53,2),0)</f>
        <v>0</v>
      </c>
      <c r="P53" s="24" t="e">
        <f t="shared" si="0"/>
        <v>#NUM!</v>
      </c>
      <c r="Q53" s="22"/>
    </row>
    <row r="54" spans="1:17" s="35" customFormat="1" x14ac:dyDescent="0.3">
      <c r="A54" s="38"/>
      <c r="B54" s="12"/>
      <c r="C54" s="12"/>
      <c r="D54" s="12"/>
      <c r="E54" s="22"/>
      <c r="F54" s="22"/>
      <c r="G54" s="33"/>
      <c r="H54" s="22"/>
      <c r="I54" s="25"/>
      <c r="J54" s="24"/>
      <c r="K54" s="25"/>
      <c r="L54" s="25"/>
      <c r="M54" s="25"/>
      <c r="N54" s="24" t="e">
        <f>IF(OR('Gereden wedstrijden'!$L$7=5,'Gereden wedstrijden'!$L$7=6),LARGE(I54:M54,1),0)</f>
        <v>#NUM!</v>
      </c>
      <c r="O54" s="24">
        <f>IF('Gereden wedstrijden'!$L$7=6,LARGE(I54:M54,2),0)</f>
        <v>0</v>
      </c>
      <c r="P54" s="24" t="e">
        <f t="shared" si="0"/>
        <v>#NUM!</v>
      </c>
      <c r="Q54" s="22"/>
    </row>
    <row r="55" spans="1:17" s="35" customFormat="1" x14ac:dyDescent="0.3">
      <c r="A55" s="38"/>
      <c r="B55" s="12"/>
      <c r="C55" s="12"/>
      <c r="D55" s="12"/>
      <c r="E55" s="22"/>
      <c r="F55" s="22"/>
      <c r="G55" s="33"/>
      <c r="H55" s="22"/>
      <c r="I55" s="24"/>
      <c r="J55" s="25"/>
      <c r="K55" s="25"/>
      <c r="L55" s="25"/>
      <c r="M55" s="25"/>
      <c r="N55" s="24" t="e">
        <f>IF(OR('Gereden wedstrijden'!$L$7=5,'Gereden wedstrijden'!$L$7=6),LARGE(I55:M55,1),0)</f>
        <v>#NUM!</v>
      </c>
      <c r="O55" s="24">
        <f>IF('Gereden wedstrijden'!$L$7=6,LARGE(I55:M55,2),0)</f>
        <v>0</v>
      </c>
      <c r="P55" s="24" t="e">
        <f t="shared" si="0"/>
        <v>#NUM!</v>
      </c>
      <c r="Q55" s="22"/>
    </row>
    <row r="56" spans="1:17" s="35" customFormat="1" x14ac:dyDescent="0.3">
      <c r="A56" s="12"/>
      <c r="B56" s="12"/>
      <c r="C56" s="12"/>
      <c r="D56" s="12"/>
      <c r="E56" s="22"/>
      <c r="F56" s="22"/>
      <c r="G56" s="33"/>
      <c r="H56" s="22"/>
      <c r="I56" s="24"/>
      <c r="J56" s="25"/>
      <c r="K56" s="24"/>
      <c r="L56" s="25"/>
      <c r="M56" s="25"/>
      <c r="N56" s="24" t="e">
        <f>IF(OR('Gereden wedstrijden'!$L$7=5,'Gereden wedstrijden'!$L$7=6),LARGE(I56:M56,1),0)</f>
        <v>#NUM!</v>
      </c>
      <c r="O56" s="24">
        <f>IF('Gereden wedstrijden'!$L$7=6,LARGE(I56:M56,2),0)</f>
        <v>0</v>
      </c>
      <c r="P56" s="24" t="e">
        <f t="shared" si="0"/>
        <v>#NUM!</v>
      </c>
      <c r="Q56" s="22"/>
    </row>
    <row r="57" spans="1:17" s="35" customFormat="1" x14ac:dyDescent="0.3">
      <c r="A57" s="12"/>
      <c r="B57" s="12"/>
      <c r="C57" s="12"/>
      <c r="D57" s="12"/>
      <c r="E57" s="22"/>
      <c r="F57" s="22"/>
      <c r="G57" s="33"/>
      <c r="H57" s="22"/>
      <c r="I57" s="25"/>
      <c r="J57" s="24"/>
      <c r="K57" s="25"/>
      <c r="L57" s="25"/>
      <c r="M57" s="25"/>
      <c r="N57" s="24" t="e">
        <f>IF(OR('Gereden wedstrijden'!$L$7=5,'Gereden wedstrijden'!$L$7=6),LARGE(I57:M57,1),0)</f>
        <v>#NUM!</v>
      </c>
      <c r="O57" s="24">
        <f>IF('Gereden wedstrijden'!$L$7=6,LARGE(I57:M57,2),0)</f>
        <v>0</v>
      </c>
      <c r="P57" s="24" t="e">
        <f t="shared" si="0"/>
        <v>#NUM!</v>
      </c>
      <c r="Q57" s="22"/>
    </row>
    <row r="58" spans="1:17" s="35" customFormat="1" x14ac:dyDescent="0.3">
      <c r="A58" s="12"/>
      <c r="B58" s="12"/>
      <c r="C58" s="12"/>
      <c r="D58" s="12"/>
      <c r="E58" s="22"/>
      <c r="F58" s="22"/>
      <c r="G58" s="33"/>
      <c r="H58" s="22"/>
      <c r="I58" s="24"/>
      <c r="J58" s="25"/>
      <c r="K58" s="24"/>
      <c r="L58" s="25"/>
      <c r="M58" s="25"/>
      <c r="N58" s="24" t="e">
        <f>IF(OR('Gereden wedstrijden'!$L$7=5,'Gereden wedstrijden'!$L$7=6),LARGE(I58:M58,1),0)</f>
        <v>#NUM!</v>
      </c>
      <c r="O58" s="24">
        <f>IF('Gereden wedstrijden'!$L$7=6,LARGE(I58:M58,2),0)</f>
        <v>0</v>
      </c>
      <c r="P58" s="24" t="e">
        <f t="shared" si="0"/>
        <v>#NUM!</v>
      </c>
      <c r="Q58" s="22"/>
    </row>
    <row r="59" spans="1:17" s="38" customFormat="1" x14ac:dyDescent="0.3">
      <c r="A59" s="12"/>
      <c r="B59" s="12"/>
      <c r="C59" s="12"/>
      <c r="D59" s="12"/>
      <c r="E59" s="12"/>
      <c r="F59" s="12"/>
      <c r="G59" s="12"/>
      <c r="H59" s="12"/>
      <c r="I59" s="13"/>
      <c r="J59" s="13"/>
      <c r="K59" s="13"/>
      <c r="L59" s="13"/>
      <c r="M59" s="13"/>
      <c r="N59" s="13"/>
      <c r="O59" s="13"/>
      <c r="P59" s="13"/>
      <c r="Q59" s="12"/>
    </row>
    <row r="60" spans="1:17" s="38" customFormat="1" x14ac:dyDescent="0.3">
      <c r="A60" s="12"/>
      <c r="B60" s="12"/>
      <c r="C60" s="12"/>
      <c r="D60" s="12"/>
      <c r="I60" s="39"/>
      <c r="J60" s="39"/>
      <c r="K60" s="39"/>
      <c r="L60" s="39"/>
      <c r="M60" s="39"/>
      <c r="N60" s="39"/>
      <c r="O60" s="39"/>
      <c r="P60" s="39"/>
    </row>
    <row r="61" spans="1:17" s="38" customFormat="1" x14ac:dyDescent="0.3">
      <c r="A61" s="12"/>
      <c r="B61" s="12"/>
      <c r="C61" s="12"/>
      <c r="D61" s="12"/>
      <c r="I61" s="39"/>
      <c r="J61" s="39"/>
      <c r="K61" s="39"/>
      <c r="L61" s="39"/>
      <c r="M61" s="39"/>
      <c r="N61" s="39"/>
      <c r="O61" s="39"/>
      <c r="P61" s="39"/>
    </row>
  </sheetData>
  <sheetProtection selectLockedCells="1" selectUnlockedCells="1"/>
  <sortState ref="B4:P9">
    <sortCondition ref="P4:P9"/>
    <sortCondition ref="M4:M9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C13" sqref="C13"/>
    </sheetView>
  </sheetViews>
  <sheetFormatPr defaultColWidth="9.109375" defaultRowHeight="14.4" outlineLevelCol="1" x14ac:dyDescent="0.3"/>
  <cols>
    <col min="1" max="1" width="5.33203125" style="12" customWidth="1"/>
    <col min="2" max="2" width="10.6640625" style="12" customWidth="1"/>
    <col min="3" max="3" width="41.44140625" style="12" customWidth="1"/>
    <col min="4" max="4" width="17.88671875" style="12" customWidth="1"/>
    <col min="5" max="5" width="6.109375" style="12" customWidth="1"/>
    <col min="6" max="6" width="4" style="12" customWidth="1"/>
    <col min="7" max="7" width="4.44140625" style="12" customWidth="1"/>
    <col min="8" max="8" width="13.33203125" style="12" customWidth="1"/>
    <col min="9" max="9" width="12.33203125" style="13" customWidth="1"/>
    <col min="10" max="10" width="10.88671875" style="13" customWidth="1"/>
    <col min="11" max="11" width="13.5546875" style="13" customWidth="1"/>
    <col min="12" max="12" width="10.109375" style="13" customWidth="1"/>
    <col min="13" max="13" width="12" style="13" bestFit="1" customWidth="1"/>
    <col min="14" max="15" width="9.109375" style="13" hidden="1" customWidth="1" outlineLevel="1"/>
    <col min="16" max="16" width="7.44140625" style="13" customWidth="1" collapsed="1"/>
    <col min="17" max="16384" width="9.109375" style="12"/>
  </cols>
  <sheetData>
    <row r="1" spans="1:17" x14ac:dyDescent="0.3">
      <c r="A1" s="14"/>
      <c r="B1" s="14"/>
      <c r="C1" s="14"/>
      <c r="D1" s="14"/>
      <c r="E1" s="14"/>
      <c r="F1" s="14"/>
      <c r="G1" s="14"/>
      <c r="H1" s="14"/>
      <c r="I1" s="18" t="s">
        <v>1</v>
      </c>
      <c r="J1" s="18" t="s">
        <v>2</v>
      </c>
      <c r="K1" s="18" t="s">
        <v>3</v>
      </c>
      <c r="L1" s="18" t="s">
        <v>4</v>
      </c>
      <c r="M1" s="18" t="s">
        <v>3</v>
      </c>
      <c r="N1" s="18"/>
      <c r="O1" s="18"/>
    </row>
    <row r="2" spans="1:17" x14ac:dyDescent="0.3">
      <c r="A2" s="14"/>
      <c r="B2" s="14"/>
      <c r="C2" s="14"/>
      <c r="D2" s="14"/>
      <c r="E2" s="14"/>
      <c r="F2" s="14"/>
      <c r="G2" s="14"/>
      <c r="H2" s="14"/>
      <c r="I2" s="15">
        <v>42687</v>
      </c>
      <c r="J2" s="15">
        <v>42694</v>
      </c>
      <c r="K2" s="15">
        <v>42700</v>
      </c>
      <c r="L2" s="15">
        <v>42707</v>
      </c>
      <c r="M2" s="15">
        <v>42722</v>
      </c>
      <c r="N2" s="15"/>
      <c r="O2" s="15"/>
    </row>
    <row r="3" spans="1:17" x14ac:dyDescent="0.3">
      <c r="A3" s="16" t="s">
        <v>5</v>
      </c>
      <c r="B3" s="16" t="s">
        <v>6</v>
      </c>
      <c r="C3" s="16" t="s">
        <v>7</v>
      </c>
      <c r="D3" s="16" t="s">
        <v>8</v>
      </c>
      <c r="E3" s="17" t="s">
        <v>9</v>
      </c>
      <c r="F3" s="16" t="s">
        <v>10</v>
      </c>
      <c r="G3" s="16" t="s">
        <v>11</v>
      </c>
      <c r="H3" s="16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8" t="s">
        <v>19</v>
      </c>
      <c r="P3" s="18" t="s">
        <v>20</v>
      </c>
    </row>
    <row r="4" spans="1:17" s="22" customFormat="1" x14ac:dyDescent="0.3">
      <c r="A4" s="19">
        <v>1</v>
      </c>
      <c r="B4" s="19" t="s">
        <v>419</v>
      </c>
      <c r="C4" s="19" t="s">
        <v>420</v>
      </c>
      <c r="D4" s="19" t="s">
        <v>421</v>
      </c>
      <c r="E4" s="19"/>
      <c r="F4" s="19" t="s">
        <v>422</v>
      </c>
      <c r="G4" s="19" t="s">
        <v>25</v>
      </c>
      <c r="H4" s="19" t="s">
        <v>77</v>
      </c>
      <c r="I4" s="20">
        <v>3</v>
      </c>
      <c r="J4" s="20">
        <v>1</v>
      </c>
      <c r="K4" s="20">
        <v>5</v>
      </c>
      <c r="L4" s="21">
        <v>1</v>
      </c>
      <c r="M4" s="21">
        <v>1</v>
      </c>
      <c r="N4" s="20">
        <f>IF(OR('Gereden wedstrijden'!$L$7=5,'Gereden wedstrijden'!$L$7=5),LARGE(I4:M4,1),0)</f>
        <v>5</v>
      </c>
      <c r="O4" s="20">
        <f>IF('Gereden wedstrijden'!$L$7=6,LARGE(I4:M4,2),0)</f>
        <v>0</v>
      </c>
      <c r="P4" s="20">
        <f>SUM(I4:M4)-SUM(N4:O4)</f>
        <v>6</v>
      </c>
      <c r="Q4" s="22" t="s">
        <v>543</v>
      </c>
    </row>
    <row r="5" spans="1:17" s="22" customFormat="1" x14ac:dyDescent="0.3">
      <c r="A5" s="19">
        <v>2</v>
      </c>
      <c r="B5" s="19" t="s">
        <v>423</v>
      </c>
      <c r="C5" s="19" t="s">
        <v>424</v>
      </c>
      <c r="D5" s="19" t="s">
        <v>425</v>
      </c>
      <c r="E5" s="19"/>
      <c r="F5" s="19" t="s">
        <v>422</v>
      </c>
      <c r="G5" s="19" t="s">
        <v>25</v>
      </c>
      <c r="H5" s="19" t="s">
        <v>2</v>
      </c>
      <c r="I5" s="20">
        <v>2</v>
      </c>
      <c r="J5" s="20">
        <v>4</v>
      </c>
      <c r="K5" s="20">
        <v>1</v>
      </c>
      <c r="L5" s="21">
        <v>2</v>
      </c>
      <c r="M5" s="21">
        <v>2</v>
      </c>
      <c r="N5" s="20">
        <f>IF(OR('Gereden wedstrijden'!$L$7=5,'Gereden wedstrijden'!$L$7=5),LARGE(I5:M5,1),0)</f>
        <v>4</v>
      </c>
      <c r="O5" s="20">
        <f>IF('Gereden wedstrijden'!$L$7=6,LARGE(I5:M5,2),0)</f>
        <v>0</v>
      </c>
      <c r="P5" s="20">
        <f>SUM(I5:M5)-SUM(N5:O5)</f>
        <v>7</v>
      </c>
      <c r="Q5" s="22" t="s">
        <v>544</v>
      </c>
    </row>
    <row r="6" spans="1:17" s="22" customFormat="1" x14ac:dyDescent="0.3">
      <c r="A6" s="19">
        <v>3</v>
      </c>
      <c r="B6" s="19" t="s">
        <v>426</v>
      </c>
      <c r="C6" s="19" t="s">
        <v>427</v>
      </c>
      <c r="D6" s="19" t="s">
        <v>428</v>
      </c>
      <c r="E6" s="19"/>
      <c r="F6" s="19" t="s">
        <v>422</v>
      </c>
      <c r="G6" s="19" t="s">
        <v>25</v>
      </c>
      <c r="H6" s="19" t="s">
        <v>34</v>
      </c>
      <c r="I6" s="20">
        <v>1</v>
      </c>
      <c r="J6" s="20">
        <v>5</v>
      </c>
      <c r="K6" s="20">
        <v>6</v>
      </c>
      <c r="L6" s="21">
        <v>4</v>
      </c>
      <c r="M6" s="21">
        <v>3</v>
      </c>
      <c r="N6" s="20">
        <f>IF(OR('Gereden wedstrijden'!$L$7=5,'Gereden wedstrijden'!$L$7=5),LARGE(I6:M6,1),0)</f>
        <v>6</v>
      </c>
      <c r="O6" s="20">
        <f>IF('Gereden wedstrijden'!$L$7=6,LARGE(I6:M6,2),0)</f>
        <v>0</v>
      </c>
      <c r="P6" s="20">
        <f>SUM(I6:M6)-SUM(N6:O6)</f>
        <v>13</v>
      </c>
      <c r="Q6" s="22" t="s">
        <v>544</v>
      </c>
    </row>
    <row r="7" spans="1:17" s="22" customFormat="1" x14ac:dyDescent="0.3">
      <c r="A7" s="19"/>
      <c r="B7" s="19"/>
      <c r="C7" s="19"/>
      <c r="D7" s="19"/>
      <c r="E7" s="19"/>
      <c r="F7" s="19"/>
      <c r="G7" s="19"/>
      <c r="H7" s="19"/>
      <c r="I7" s="20"/>
      <c r="J7" s="20"/>
      <c r="K7" s="20"/>
      <c r="L7" s="21"/>
      <c r="M7" s="21"/>
      <c r="N7" s="20"/>
      <c r="O7" s="20"/>
      <c r="P7" s="20"/>
    </row>
    <row r="8" spans="1:17" s="22" customFormat="1" x14ac:dyDescent="0.3">
      <c r="A8" s="19">
        <v>4</v>
      </c>
      <c r="B8" s="19" t="s">
        <v>429</v>
      </c>
      <c r="C8" s="19" t="s">
        <v>430</v>
      </c>
      <c r="D8" s="19" t="s">
        <v>431</v>
      </c>
      <c r="E8" s="19"/>
      <c r="F8" s="19" t="s">
        <v>422</v>
      </c>
      <c r="G8" s="19" t="s">
        <v>25</v>
      </c>
      <c r="H8" s="19" t="s">
        <v>73</v>
      </c>
      <c r="I8" s="20">
        <v>8</v>
      </c>
      <c r="J8" s="20">
        <v>2</v>
      </c>
      <c r="K8" s="20">
        <v>2</v>
      </c>
      <c r="L8" s="21">
        <v>9</v>
      </c>
      <c r="M8" s="21">
        <v>4</v>
      </c>
      <c r="N8" s="20">
        <f>IF(OR('Gereden wedstrijden'!$L$7=5,'Gereden wedstrijden'!$L$7=5),LARGE(I8:M8,1),0)</f>
        <v>9</v>
      </c>
      <c r="O8" s="20">
        <f>IF('Gereden wedstrijden'!$L$7=6,LARGE(I8:M8,2),0)</f>
        <v>0</v>
      </c>
      <c r="P8" s="20">
        <f>SUM(I8:M8)-SUM(N8:O8)</f>
        <v>16</v>
      </c>
    </row>
    <row r="9" spans="1:17" s="22" customFormat="1" x14ac:dyDescent="0.3">
      <c r="A9" s="19">
        <v>5</v>
      </c>
      <c r="B9" s="19" t="s">
        <v>437</v>
      </c>
      <c r="C9" s="19" t="s">
        <v>300</v>
      </c>
      <c r="D9" s="19" t="s">
        <v>438</v>
      </c>
      <c r="E9" s="19"/>
      <c r="F9" s="19" t="s">
        <v>422</v>
      </c>
      <c r="G9" s="19" t="s">
        <v>25</v>
      </c>
      <c r="H9" s="19" t="s">
        <v>2</v>
      </c>
      <c r="I9" s="20">
        <v>10</v>
      </c>
      <c r="J9" s="20">
        <v>3</v>
      </c>
      <c r="K9" s="20">
        <v>4</v>
      </c>
      <c r="L9" s="21">
        <v>6</v>
      </c>
      <c r="M9" s="21">
        <v>5</v>
      </c>
      <c r="N9" s="20">
        <f>IF(OR('Gereden wedstrijden'!$L$7=5,'Gereden wedstrijden'!$L$7=5),LARGE(I9:M9,1),0)</f>
        <v>10</v>
      </c>
      <c r="O9" s="20">
        <f>IF('Gereden wedstrijden'!$L$7=6,LARGE(I9:M9,2),0)</f>
        <v>0</v>
      </c>
      <c r="P9" s="20">
        <f>SUM(I9:M9)-SUM(N9:O9)</f>
        <v>18</v>
      </c>
    </row>
    <row r="10" spans="1:17" s="22" customFormat="1" x14ac:dyDescent="0.3">
      <c r="A10" s="19">
        <v>6</v>
      </c>
      <c r="B10" s="19" t="s">
        <v>432</v>
      </c>
      <c r="C10" s="19" t="s">
        <v>386</v>
      </c>
      <c r="D10" s="19" t="s">
        <v>433</v>
      </c>
      <c r="E10" s="19"/>
      <c r="F10" s="19" t="s">
        <v>422</v>
      </c>
      <c r="G10" s="19" t="s">
        <v>25</v>
      </c>
      <c r="H10" s="19" t="s">
        <v>77</v>
      </c>
      <c r="I10" s="20">
        <v>4</v>
      </c>
      <c r="J10" s="20">
        <v>6</v>
      </c>
      <c r="K10" s="20">
        <v>9</v>
      </c>
      <c r="L10" s="21">
        <v>3</v>
      </c>
      <c r="M10" s="21">
        <v>6</v>
      </c>
      <c r="N10" s="20">
        <f>IF(OR('Gereden wedstrijden'!$L$7=5,'Gereden wedstrijden'!$L$7=5),LARGE(I10:M10,1),0)</f>
        <v>9</v>
      </c>
      <c r="O10" s="20">
        <f>IF('Gereden wedstrijden'!$L$7=6,LARGE(I10:M10,2),0)</f>
        <v>0</v>
      </c>
      <c r="P10" s="20">
        <f>SUM(I10:M10)-SUM(N10:O10)</f>
        <v>19</v>
      </c>
    </row>
    <row r="11" spans="1:17" s="22" customFormat="1" x14ac:dyDescent="0.3">
      <c r="A11" s="19">
        <v>7</v>
      </c>
      <c r="B11" s="19" t="s">
        <v>434</v>
      </c>
      <c r="C11" s="19" t="s">
        <v>435</v>
      </c>
      <c r="D11" s="19" t="s">
        <v>436</v>
      </c>
      <c r="E11" s="19"/>
      <c r="F11" s="19" t="s">
        <v>422</v>
      </c>
      <c r="G11" s="19" t="s">
        <v>25</v>
      </c>
      <c r="H11" s="19" t="s">
        <v>164</v>
      </c>
      <c r="I11" s="20">
        <v>5</v>
      </c>
      <c r="J11" s="20">
        <v>7</v>
      </c>
      <c r="K11" s="20">
        <v>3</v>
      </c>
      <c r="L11" s="21">
        <v>5</v>
      </c>
      <c r="M11" s="21">
        <v>7</v>
      </c>
      <c r="N11" s="20">
        <f>IF(OR('Gereden wedstrijden'!$L$7=5,'Gereden wedstrijden'!$L$7=5),LARGE(I11:M11,1),0)</f>
        <v>7</v>
      </c>
      <c r="O11" s="20">
        <f>IF('Gereden wedstrijden'!$L$7=6,LARGE(I11:M11,2),0)</f>
        <v>0</v>
      </c>
      <c r="P11" s="20">
        <f>SUM(I11:M11)-SUM(N11:O11)</f>
        <v>20</v>
      </c>
    </row>
    <row r="12" spans="1:17" s="22" customFormat="1" x14ac:dyDescent="0.3">
      <c r="A12" s="19">
        <v>8</v>
      </c>
      <c r="B12" s="19" t="s">
        <v>439</v>
      </c>
      <c r="C12" s="19" t="s">
        <v>440</v>
      </c>
      <c r="D12" s="19" t="s">
        <v>441</v>
      </c>
      <c r="E12" s="19"/>
      <c r="F12" s="19" t="s">
        <v>422</v>
      </c>
      <c r="G12" s="19" t="s">
        <v>25</v>
      </c>
      <c r="H12" s="19" t="s">
        <v>177</v>
      </c>
      <c r="I12" s="20">
        <v>7</v>
      </c>
      <c r="J12" s="20">
        <v>8</v>
      </c>
      <c r="K12" s="20">
        <v>7</v>
      </c>
      <c r="L12" s="21">
        <v>10</v>
      </c>
      <c r="M12" s="21">
        <v>8</v>
      </c>
      <c r="N12" s="20">
        <f>IF(OR('Gereden wedstrijden'!$L$7=5,'Gereden wedstrijden'!$L$7=5),LARGE(I12:M12,1),0)</f>
        <v>10</v>
      </c>
      <c r="O12" s="20">
        <f>IF('Gereden wedstrijden'!$L$7=6,LARGE(I12:M12,2),0)</f>
        <v>0</v>
      </c>
      <c r="P12" s="20">
        <f>SUM(I12:M12)-SUM(N12:O12)</f>
        <v>30</v>
      </c>
    </row>
    <row r="13" spans="1:17" s="22" customFormat="1" x14ac:dyDescent="0.3">
      <c r="I13" s="24"/>
      <c r="J13" s="24"/>
      <c r="K13" s="24"/>
      <c r="L13" s="25"/>
      <c r="M13" s="25"/>
      <c r="N13" s="24"/>
      <c r="O13" s="24"/>
      <c r="P13" s="24"/>
    </row>
    <row r="14" spans="1:17" s="22" customFormat="1" x14ac:dyDescent="0.3">
      <c r="A14" s="22">
        <v>9</v>
      </c>
      <c r="B14" s="22" t="s">
        <v>442</v>
      </c>
      <c r="C14" s="22" t="s">
        <v>237</v>
      </c>
      <c r="D14" s="22" t="s">
        <v>443</v>
      </c>
      <c r="F14" s="22" t="s">
        <v>422</v>
      </c>
      <c r="G14" s="22" t="s">
        <v>25</v>
      </c>
      <c r="H14" s="22" t="s">
        <v>151</v>
      </c>
      <c r="I14" s="24">
        <v>9</v>
      </c>
      <c r="J14" s="24">
        <v>13</v>
      </c>
      <c r="K14" s="24">
        <v>8</v>
      </c>
      <c r="L14" s="25">
        <v>7</v>
      </c>
      <c r="M14" s="25"/>
      <c r="N14" s="24">
        <f>IF(OR('Gereden wedstrijden'!$L$7=4,'Gereden wedstrijden'!$L$7=4),LARGE(I14:M14,1),0)</f>
        <v>0</v>
      </c>
      <c r="O14" s="24">
        <f>IF('Gereden wedstrijden'!$L$7=6,LARGE(I14:M14,2),0)</f>
        <v>0</v>
      </c>
      <c r="P14" s="24">
        <f t="shared" ref="P14:P57" si="0">SUM(I14:M14)-SUM(N14:O14)</f>
        <v>37</v>
      </c>
    </row>
    <row r="15" spans="1:17" s="22" customFormat="1" x14ac:dyDescent="0.3">
      <c r="A15" s="22">
        <v>10</v>
      </c>
      <c r="B15" s="22" t="s">
        <v>444</v>
      </c>
      <c r="C15" s="22" t="s">
        <v>445</v>
      </c>
      <c r="D15" s="22" t="s">
        <v>446</v>
      </c>
      <c r="F15" s="22" t="s">
        <v>422</v>
      </c>
      <c r="G15" s="22" t="s">
        <v>25</v>
      </c>
      <c r="H15" s="22" t="s">
        <v>447</v>
      </c>
      <c r="I15" s="24">
        <v>12</v>
      </c>
      <c r="J15" s="24">
        <v>15</v>
      </c>
      <c r="K15" s="24">
        <v>10</v>
      </c>
      <c r="L15" s="25">
        <v>8</v>
      </c>
      <c r="M15" s="25"/>
      <c r="N15" s="24">
        <f>IF(OR('Gereden wedstrijden'!$L$7=4,'Gereden wedstrijden'!$L$7=4),LARGE(I15:M15,1),0)</f>
        <v>0</v>
      </c>
      <c r="O15" s="24">
        <f>IF('Gereden wedstrijden'!$L$7=6,LARGE(I15:M15,2),0)</f>
        <v>0</v>
      </c>
      <c r="P15" s="24">
        <f t="shared" si="0"/>
        <v>45</v>
      </c>
    </row>
    <row r="16" spans="1:17" s="22" customFormat="1" x14ac:dyDescent="0.3">
      <c r="A16" s="22">
        <v>11</v>
      </c>
      <c r="B16" s="22" t="s">
        <v>448</v>
      </c>
      <c r="C16" s="22" t="s">
        <v>449</v>
      </c>
      <c r="D16" s="22" t="s">
        <v>450</v>
      </c>
      <c r="F16" s="22" t="s">
        <v>422</v>
      </c>
      <c r="G16" s="22" t="s">
        <v>25</v>
      </c>
      <c r="H16" s="22" t="s">
        <v>48</v>
      </c>
      <c r="I16" s="24">
        <v>14</v>
      </c>
      <c r="J16" s="24">
        <v>10</v>
      </c>
      <c r="K16" s="24">
        <v>11</v>
      </c>
      <c r="L16" s="25">
        <v>11</v>
      </c>
      <c r="M16" s="25"/>
      <c r="N16" s="24">
        <f>IF(OR('Gereden wedstrijden'!$L$7=4,'Gereden wedstrijden'!$L$7=4),LARGE(I16:M16,1),0)</f>
        <v>0</v>
      </c>
      <c r="O16" s="24">
        <f>IF('Gereden wedstrijden'!$L$7=6,LARGE(I16:M16,2),0)</f>
        <v>0</v>
      </c>
      <c r="P16" s="24">
        <f t="shared" si="0"/>
        <v>46</v>
      </c>
    </row>
    <row r="17" spans="1:17" s="22" customFormat="1" x14ac:dyDescent="0.3">
      <c r="A17" s="22">
        <v>12</v>
      </c>
      <c r="B17" s="22" t="s">
        <v>451</v>
      </c>
      <c r="C17" s="22" t="s">
        <v>452</v>
      </c>
      <c r="D17" s="22" t="s">
        <v>453</v>
      </c>
      <c r="F17" s="22" t="s">
        <v>422</v>
      </c>
      <c r="G17" s="22" t="s">
        <v>25</v>
      </c>
      <c r="H17" s="22" t="s">
        <v>447</v>
      </c>
      <c r="I17" s="24">
        <v>15</v>
      </c>
      <c r="J17" s="24">
        <v>99</v>
      </c>
      <c r="K17" s="24">
        <v>13</v>
      </c>
      <c r="L17" s="25">
        <v>12</v>
      </c>
      <c r="M17" s="25"/>
      <c r="N17" s="24">
        <f>IF(OR('Gereden wedstrijden'!$L$7=4,'Gereden wedstrijden'!$L$7=4),LARGE(I17:M17,1),0)</f>
        <v>0</v>
      </c>
      <c r="O17" s="24">
        <f>IF('Gereden wedstrijden'!$L$7=6,LARGE(I17:M17,2),0)</f>
        <v>0</v>
      </c>
      <c r="P17" s="24">
        <f t="shared" si="0"/>
        <v>139</v>
      </c>
    </row>
    <row r="18" spans="1:17" s="22" customFormat="1" x14ac:dyDescent="0.3">
      <c r="A18" s="22">
        <v>13</v>
      </c>
      <c r="B18" s="22" t="s">
        <v>454</v>
      </c>
      <c r="C18" s="22" t="s">
        <v>455</v>
      </c>
      <c r="D18" s="22" t="s">
        <v>456</v>
      </c>
      <c r="F18" s="22" t="s">
        <v>422</v>
      </c>
      <c r="G18" s="22" t="s">
        <v>25</v>
      </c>
      <c r="H18" s="22" t="s">
        <v>34</v>
      </c>
      <c r="I18" s="24">
        <v>6</v>
      </c>
      <c r="J18" s="24">
        <v>11</v>
      </c>
      <c r="K18" s="24">
        <v>99</v>
      </c>
      <c r="L18" s="25">
        <v>99</v>
      </c>
      <c r="M18" s="25"/>
      <c r="N18" s="24">
        <f>IF(OR('Gereden wedstrijden'!$L$7=4,'Gereden wedstrijden'!$L$7=4),LARGE(I18:M18,1),0)</f>
        <v>0</v>
      </c>
      <c r="O18" s="24">
        <f>IF('Gereden wedstrijden'!$L$7=6,LARGE(I18:M18,2),0)</f>
        <v>0</v>
      </c>
      <c r="P18" s="24">
        <f t="shared" si="0"/>
        <v>215</v>
      </c>
    </row>
    <row r="19" spans="1:17" s="22" customFormat="1" x14ac:dyDescent="0.3">
      <c r="A19" s="22">
        <v>14</v>
      </c>
      <c r="B19" s="22" t="s">
        <v>457</v>
      </c>
      <c r="C19" s="22" t="s">
        <v>458</v>
      </c>
      <c r="D19" s="22" t="s">
        <v>459</v>
      </c>
      <c r="F19" s="22" t="s">
        <v>422</v>
      </c>
      <c r="G19" s="22" t="s">
        <v>25</v>
      </c>
      <c r="H19" s="22" t="s">
        <v>30</v>
      </c>
      <c r="I19" s="24">
        <v>16</v>
      </c>
      <c r="J19" s="24">
        <v>99</v>
      </c>
      <c r="K19" s="24">
        <v>12</v>
      </c>
      <c r="L19" s="25">
        <v>99</v>
      </c>
      <c r="M19" s="25"/>
      <c r="N19" s="24">
        <f>IF(OR('Gereden wedstrijden'!$L$7=4,'Gereden wedstrijden'!$L$7=4),LARGE(I19:M19,1),0)</f>
        <v>0</v>
      </c>
      <c r="O19" s="24">
        <f>IF('Gereden wedstrijden'!$L$7=6,LARGE(I19:M19,2),0)</f>
        <v>0</v>
      </c>
      <c r="P19" s="24">
        <f t="shared" si="0"/>
        <v>226</v>
      </c>
    </row>
    <row r="20" spans="1:17" s="22" customFormat="1" x14ac:dyDescent="0.3">
      <c r="A20" s="22">
        <v>15</v>
      </c>
      <c r="B20" s="22" t="s">
        <v>460</v>
      </c>
      <c r="C20" s="22" t="s">
        <v>461</v>
      </c>
      <c r="D20" s="22" t="s">
        <v>462</v>
      </c>
      <c r="F20" s="22" t="s">
        <v>422</v>
      </c>
      <c r="G20" s="22" t="s">
        <v>25</v>
      </c>
      <c r="H20" s="22" t="s">
        <v>118</v>
      </c>
      <c r="I20" s="24">
        <v>99</v>
      </c>
      <c r="J20" s="24">
        <v>9</v>
      </c>
      <c r="K20" s="24">
        <v>99</v>
      </c>
      <c r="L20" s="25">
        <v>99</v>
      </c>
      <c r="M20" s="25"/>
      <c r="N20" s="24">
        <f>IF(OR('Gereden wedstrijden'!$L$7=4,'Gereden wedstrijden'!$L$7=4),LARGE(I20:M20,1),0)</f>
        <v>0</v>
      </c>
      <c r="O20" s="24">
        <f>IF('Gereden wedstrijden'!$L$7=6,LARGE(I20:M20,2),0)</f>
        <v>0</v>
      </c>
      <c r="P20" s="24">
        <f t="shared" si="0"/>
        <v>306</v>
      </c>
    </row>
    <row r="21" spans="1:17" s="22" customFormat="1" x14ac:dyDescent="0.3">
      <c r="A21" s="22">
        <v>16</v>
      </c>
      <c r="B21" s="22" t="s">
        <v>463</v>
      </c>
      <c r="C21" s="22" t="s">
        <v>464</v>
      </c>
      <c r="D21" s="22" t="s">
        <v>465</v>
      </c>
      <c r="F21" s="22" t="s">
        <v>422</v>
      </c>
      <c r="G21" s="22" t="s">
        <v>25</v>
      </c>
      <c r="H21" s="22" t="s">
        <v>34</v>
      </c>
      <c r="I21" s="24">
        <v>11</v>
      </c>
      <c r="J21" s="24">
        <v>99</v>
      </c>
      <c r="K21" s="24">
        <v>99</v>
      </c>
      <c r="L21" s="25">
        <v>99</v>
      </c>
      <c r="M21" s="25"/>
      <c r="N21" s="24">
        <f>IF(OR('Gereden wedstrijden'!$L$7=4,'Gereden wedstrijden'!$L$7=4),LARGE(I21:M21,1),0)</f>
        <v>0</v>
      </c>
      <c r="O21" s="24">
        <f>IF('Gereden wedstrijden'!$L$7=6,LARGE(I21:M21,2),0)</f>
        <v>0</v>
      </c>
      <c r="P21" s="24">
        <f t="shared" si="0"/>
        <v>308</v>
      </c>
    </row>
    <row r="22" spans="1:17" s="22" customFormat="1" x14ac:dyDescent="0.3">
      <c r="A22" s="22">
        <v>17</v>
      </c>
      <c r="B22" s="22" t="s">
        <v>466</v>
      </c>
      <c r="C22" s="22" t="s">
        <v>467</v>
      </c>
      <c r="D22" s="22" t="s">
        <v>468</v>
      </c>
      <c r="F22" s="22" t="s">
        <v>422</v>
      </c>
      <c r="G22" s="22" t="s">
        <v>25</v>
      </c>
      <c r="H22" s="22" t="s">
        <v>164</v>
      </c>
      <c r="I22" s="24">
        <v>99</v>
      </c>
      <c r="J22" s="24">
        <v>12</v>
      </c>
      <c r="K22" s="24">
        <v>99</v>
      </c>
      <c r="L22" s="25">
        <v>99</v>
      </c>
      <c r="M22" s="25"/>
      <c r="N22" s="24">
        <f>IF(OR('Gereden wedstrijden'!$L$7=4,'Gereden wedstrijden'!$L$7=4),LARGE(I22:M22,1),0)</f>
        <v>0</v>
      </c>
      <c r="O22" s="24">
        <f>IF('Gereden wedstrijden'!$L$7=6,LARGE(I22:M22,2),0)</f>
        <v>0</v>
      </c>
      <c r="P22" s="24">
        <f t="shared" si="0"/>
        <v>309</v>
      </c>
    </row>
    <row r="23" spans="1:17" s="22" customFormat="1" x14ac:dyDescent="0.3">
      <c r="A23" s="22">
        <v>18</v>
      </c>
      <c r="B23" s="22" t="s">
        <v>469</v>
      </c>
      <c r="C23" s="22" t="s">
        <v>470</v>
      </c>
      <c r="D23" s="22" t="s">
        <v>459</v>
      </c>
      <c r="F23" s="22" t="s">
        <v>422</v>
      </c>
      <c r="G23" s="22" t="s">
        <v>25</v>
      </c>
      <c r="H23" s="22" t="s">
        <v>48</v>
      </c>
      <c r="I23" s="24">
        <v>13</v>
      </c>
      <c r="J23" s="24">
        <v>99</v>
      </c>
      <c r="K23" s="24">
        <v>99</v>
      </c>
      <c r="L23" s="25">
        <v>99</v>
      </c>
      <c r="M23" s="25"/>
      <c r="N23" s="24">
        <f>IF(OR('Gereden wedstrijden'!$L$7=4,'Gereden wedstrijden'!$L$7=4),LARGE(I23:M23,1),0)</f>
        <v>0</v>
      </c>
      <c r="O23" s="24">
        <f>IF('Gereden wedstrijden'!$L$7=6,LARGE(I23:M23,2),0)</f>
        <v>0</v>
      </c>
      <c r="P23" s="24">
        <f t="shared" si="0"/>
        <v>310</v>
      </c>
    </row>
    <row r="24" spans="1:17" s="22" customFormat="1" x14ac:dyDescent="0.3">
      <c r="A24" s="22">
        <v>19</v>
      </c>
      <c r="C24" s="26" t="s">
        <v>471</v>
      </c>
      <c r="D24" s="26" t="s">
        <v>472</v>
      </c>
      <c r="E24" s="26"/>
      <c r="F24" s="22" t="s">
        <v>422</v>
      </c>
      <c r="G24" s="22" t="s">
        <v>25</v>
      </c>
      <c r="H24" s="22" t="s">
        <v>4</v>
      </c>
      <c r="I24" s="24">
        <v>99</v>
      </c>
      <c r="J24" s="24">
        <v>99</v>
      </c>
      <c r="K24" s="24">
        <v>99</v>
      </c>
      <c r="L24" s="25">
        <v>13</v>
      </c>
      <c r="M24" s="25"/>
      <c r="N24" s="24">
        <f>IF(OR('Gereden wedstrijden'!$L$7=4,'Gereden wedstrijden'!$L$7=4),LARGE(I24:M24,1),0)</f>
        <v>0</v>
      </c>
      <c r="O24" s="24">
        <f>IF('Gereden wedstrijden'!$L$7=6,LARGE(I24:M24,2),0)</f>
        <v>0</v>
      </c>
      <c r="P24" s="24">
        <f t="shared" si="0"/>
        <v>310</v>
      </c>
    </row>
    <row r="25" spans="1:17" s="22" customFormat="1" x14ac:dyDescent="0.3">
      <c r="A25" s="22">
        <v>20</v>
      </c>
      <c r="C25" s="26" t="s">
        <v>473</v>
      </c>
      <c r="D25" s="26" t="s">
        <v>474</v>
      </c>
      <c r="E25" s="26"/>
      <c r="F25" s="22" t="s">
        <v>422</v>
      </c>
      <c r="G25" s="33" t="s">
        <v>25</v>
      </c>
      <c r="H25" s="33" t="s">
        <v>171</v>
      </c>
      <c r="I25" s="25">
        <v>99</v>
      </c>
      <c r="J25" s="25">
        <v>99</v>
      </c>
      <c r="K25" s="24">
        <v>99</v>
      </c>
      <c r="L25" s="25">
        <v>14</v>
      </c>
      <c r="M25" s="25"/>
      <c r="N25" s="24">
        <f>IF(OR('Gereden wedstrijden'!$L$7=4,'Gereden wedstrijden'!$L$7=4),LARGE(I25:M25,1),0)</f>
        <v>0</v>
      </c>
      <c r="O25" s="24">
        <f>IF('Gereden wedstrijden'!$L$7=6,LARGE(I25:M25,2),0)</f>
        <v>0</v>
      </c>
      <c r="P25" s="24">
        <f t="shared" si="0"/>
        <v>311</v>
      </c>
    </row>
    <row r="26" spans="1:17" s="22" customFormat="1" x14ac:dyDescent="0.3">
      <c r="A26" s="22">
        <v>21</v>
      </c>
      <c r="B26" s="22" t="s">
        <v>475</v>
      </c>
      <c r="C26" s="22" t="s">
        <v>440</v>
      </c>
      <c r="D26" s="22" t="s">
        <v>476</v>
      </c>
      <c r="F26" s="22" t="s">
        <v>422</v>
      </c>
      <c r="G26" s="22" t="s">
        <v>25</v>
      </c>
      <c r="H26" s="22" t="s">
        <v>177</v>
      </c>
      <c r="I26" s="24">
        <v>17</v>
      </c>
      <c r="J26" s="24">
        <v>99</v>
      </c>
      <c r="K26" s="24">
        <v>99</v>
      </c>
      <c r="L26" s="25">
        <v>99</v>
      </c>
      <c r="M26" s="25"/>
      <c r="N26" s="24">
        <f>IF(OR('Gereden wedstrijden'!$L$7=4,'Gereden wedstrijden'!$L$7=4),LARGE(I26:M26,1),0)</f>
        <v>0</v>
      </c>
      <c r="O26" s="24">
        <f>IF('Gereden wedstrijden'!$L$7=6,LARGE(I26:M26,2),0)</f>
        <v>0</v>
      </c>
      <c r="P26" s="24">
        <f t="shared" si="0"/>
        <v>314</v>
      </c>
    </row>
    <row r="27" spans="1:17" s="22" customFormat="1" x14ac:dyDescent="0.3">
      <c r="G27" s="33"/>
      <c r="I27" s="25"/>
      <c r="J27" s="24"/>
      <c r="K27" s="24"/>
      <c r="L27" s="25"/>
      <c r="M27" s="25"/>
      <c r="N27" s="24" t="e">
        <f>IF(OR('Gereden wedstrijden'!$L$7=5,'Gereden wedstrijden'!$L$7=6),LARGE(I27:M27,1),0)</f>
        <v>#NUM!</v>
      </c>
      <c r="O27" s="24">
        <f>IF('Gereden wedstrijden'!$L$7=6,LARGE(I27:M27,2),0)</f>
        <v>0</v>
      </c>
      <c r="P27" s="24" t="e">
        <f t="shared" si="0"/>
        <v>#NUM!</v>
      </c>
    </row>
    <row r="28" spans="1:17" s="22" customFormat="1" x14ac:dyDescent="0.3">
      <c r="C28" s="33"/>
      <c r="G28" s="33"/>
      <c r="I28" s="25"/>
      <c r="J28" s="24"/>
      <c r="K28" s="24"/>
      <c r="L28" s="25"/>
      <c r="M28" s="25"/>
      <c r="N28" s="24" t="e">
        <f>IF(OR('Gereden wedstrijden'!$L$7=5,'Gereden wedstrijden'!$L$7=6),LARGE(I28:M28,1),0)</f>
        <v>#NUM!</v>
      </c>
      <c r="O28" s="24">
        <f>IF('Gereden wedstrijden'!$L$7=6,LARGE(I28:M28,2),0)</f>
        <v>0</v>
      </c>
      <c r="P28" s="24" t="e">
        <f t="shared" si="0"/>
        <v>#NUM!</v>
      </c>
    </row>
    <row r="29" spans="1:17" s="22" customFormat="1" x14ac:dyDescent="0.3">
      <c r="C29" s="36" t="s">
        <v>365</v>
      </c>
      <c r="G29" s="33"/>
      <c r="I29" s="24"/>
      <c r="J29" s="24"/>
      <c r="K29" s="25"/>
      <c r="L29" s="25"/>
      <c r="M29" s="25"/>
      <c r="N29" s="24" t="e">
        <f>IF(OR('Gereden wedstrijden'!$L$7=5,'Gereden wedstrijden'!$L$7=6),LARGE(I29:M29,1),0)</f>
        <v>#NUM!</v>
      </c>
      <c r="O29" s="24">
        <f>IF('Gereden wedstrijden'!$L$7=6,LARGE(I29:M29,2),0)</f>
        <v>0</v>
      </c>
      <c r="P29" s="24" t="e">
        <f t="shared" si="0"/>
        <v>#NUM!</v>
      </c>
    </row>
    <row r="30" spans="1:17" s="22" customFormat="1" x14ac:dyDescent="0.3">
      <c r="C30" s="22" t="s">
        <v>540</v>
      </c>
      <c r="G30" s="33"/>
      <c r="I30" s="24"/>
      <c r="J30" s="25"/>
      <c r="K30" s="25"/>
      <c r="L30" s="25"/>
      <c r="M30" s="25"/>
      <c r="N30" s="24" t="e">
        <f>IF(OR('Gereden wedstrijden'!$L$7=5,'Gereden wedstrijden'!$L$7=6),LARGE(I30:M30,1),0)</f>
        <v>#NUM!</v>
      </c>
      <c r="O30" s="24">
        <f>IF('Gereden wedstrijden'!$L$7=6,LARGE(I30:M30,2),0)</f>
        <v>0</v>
      </c>
      <c r="P30" s="24" t="e">
        <f t="shared" si="0"/>
        <v>#NUM!</v>
      </c>
    </row>
    <row r="31" spans="1:17" s="22" customFormat="1" x14ac:dyDescent="0.3">
      <c r="C31" s="33"/>
      <c r="G31" s="33"/>
      <c r="H31" s="33"/>
      <c r="I31" s="25"/>
      <c r="J31" s="25"/>
      <c r="K31" s="24"/>
      <c r="L31" s="25"/>
      <c r="M31" s="25"/>
      <c r="N31" s="24" t="e">
        <f>IF(OR('Gereden wedstrijden'!$L$7=5,'Gereden wedstrijden'!$L$7=6),LARGE(I31:M31,1),0)</f>
        <v>#NUM!</v>
      </c>
      <c r="O31" s="24">
        <f>IF('Gereden wedstrijden'!$L$7=6,LARGE(I31:M31,2),0)</f>
        <v>0</v>
      </c>
      <c r="P31" s="24" t="e">
        <f t="shared" si="0"/>
        <v>#NUM!</v>
      </c>
    </row>
    <row r="32" spans="1:17" s="22" customFormat="1" x14ac:dyDescent="0.3">
      <c r="E32" s="35"/>
      <c r="F32" s="35"/>
      <c r="G32" s="35"/>
      <c r="H32" s="35"/>
      <c r="I32" s="34"/>
      <c r="J32" s="34"/>
      <c r="K32" s="34"/>
      <c r="L32" s="34"/>
      <c r="M32" s="34"/>
      <c r="N32" s="24" t="e">
        <f>IF(OR('Gereden wedstrijden'!$L$7=5,'Gereden wedstrijden'!$L$7=6),LARGE(I32:M32,1),0)</f>
        <v>#NUM!</v>
      </c>
      <c r="O32" s="24">
        <f>IF('Gereden wedstrijden'!$L$7=6,LARGE(I32:M32,2),0)</f>
        <v>0</v>
      </c>
      <c r="P32" s="24" t="e">
        <f t="shared" si="0"/>
        <v>#NUM!</v>
      </c>
      <c r="Q32" s="35"/>
    </row>
    <row r="33" spans="1:17" s="22" customFormat="1" x14ac:dyDescent="0.3">
      <c r="C33" s="33"/>
      <c r="D33" s="33"/>
      <c r="F33" s="33"/>
      <c r="G33" s="33"/>
      <c r="H33" s="33"/>
      <c r="I33" s="25"/>
      <c r="J33" s="25"/>
      <c r="K33" s="25"/>
      <c r="L33" s="25"/>
      <c r="M33" s="25"/>
      <c r="N33" s="24" t="e">
        <f>IF(OR('Gereden wedstrijden'!$L$7=5,'Gereden wedstrijden'!$L$7=6),LARGE(I33:M33,1),0)</f>
        <v>#NUM!</v>
      </c>
      <c r="O33" s="24">
        <f>IF('Gereden wedstrijden'!$L$7=6,LARGE(I33:M33,2),0)</f>
        <v>0</v>
      </c>
      <c r="P33" s="24" t="e">
        <f t="shared" si="0"/>
        <v>#NUM!</v>
      </c>
    </row>
    <row r="34" spans="1:17" s="22" customFormat="1" x14ac:dyDescent="0.3">
      <c r="G34" s="33"/>
      <c r="I34" s="24"/>
      <c r="J34" s="25"/>
      <c r="K34" s="25"/>
      <c r="L34" s="25"/>
      <c r="M34" s="25"/>
      <c r="N34" s="24" t="e">
        <f>IF(OR('Gereden wedstrijden'!$L$7=5,'Gereden wedstrijden'!$L$7=6),LARGE(I34:M34,1),0)</f>
        <v>#NUM!</v>
      </c>
      <c r="O34" s="24">
        <f>IF('Gereden wedstrijden'!$L$7=6,LARGE(I34:M34,2),0)</f>
        <v>0</v>
      </c>
      <c r="P34" s="24" t="e">
        <f t="shared" si="0"/>
        <v>#NUM!</v>
      </c>
    </row>
    <row r="35" spans="1:17" s="22" customFormat="1" x14ac:dyDescent="0.3">
      <c r="E35" s="35"/>
      <c r="F35" s="35"/>
      <c r="G35" s="35"/>
      <c r="H35" s="35"/>
      <c r="I35" s="34"/>
      <c r="J35" s="34"/>
      <c r="K35" s="34"/>
      <c r="L35" s="34"/>
      <c r="M35" s="34"/>
      <c r="N35" s="24" t="e">
        <f>IF(OR('Gereden wedstrijden'!$L$7=5,'Gereden wedstrijden'!$L$7=6),LARGE(I35:M35,1),0)</f>
        <v>#NUM!</v>
      </c>
      <c r="O35" s="24">
        <f>IF('Gereden wedstrijden'!$L$7=6,LARGE(I35:M35,2),0)</f>
        <v>0</v>
      </c>
      <c r="P35" s="24" t="e">
        <f t="shared" si="0"/>
        <v>#NUM!</v>
      </c>
      <c r="Q35" s="35"/>
    </row>
    <row r="36" spans="1:17" s="22" customFormat="1" x14ac:dyDescent="0.3">
      <c r="C36" s="33"/>
      <c r="F36" s="33"/>
      <c r="G36" s="33"/>
      <c r="I36" s="25"/>
      <c r="J36" s="25"/>
      <c r="K36" s="25"/>
      <c r="L36" s="25"/>
      <c r="M36" s="25"/>
      <c r="N36" s="24" t="e">
        <f>IF(OR('Gereden wedstrijden'!$L$7=5,'Gereden wedstrijden'!$L$7=6),LARGE(I36:M36,1),0)</f>
        <v>#NUM!</v>
      </c>
      <c r="O36" s="24">
        <f>IF('Gereden wedstrijden'!$L$7=6,LARGE(I36:M36,2),0)</f>
        <v>0</v>
      </c>
      <c r="P36" s="24" t="e">
        <f t="shared" si="0"/>
        <v>#NUM!</v>
      </c>
    </row>
    <row r="37" spans="1:17" s="22" customFormat="1" x14ac:dyDescent="0.3">
      <c r="G37" s="33"/>
      <c r="I37" s="25"/>
      <c r="J37" s="25"/>
      <c r="K37" s="24"/>
      <c r="L37" s="25"/>
      <c r="M37" s="25"/>
      <c r="N37" s="24" t="e">
        <f>IF(OR('Gereden wedstrijden'!$L$7=5,'Gereden wedstrijden'!$L$7=6),LARGE(I37:M37,1),0)</f>
        <v>#NUM!</v>
      </c>
      <c r="O37" s="24">
        <f>IF('Gereden wedstrijden'!$L$7=6,LARGE(I37:M37,2),0)</f>
        <v>0</v>
      </c>
      <c r="P37" s="24" t="e">
        <f t="shared" si="0"/>
        <v>#NUM!</v>
      </c>
    </row>
    <row r="38" spans="1:17" s="22" customFormat="1" x14ac:dyDescent="0.3">
      <c r="G38" s="33"/>
      <c r="I38" s="24"/>
      <c r="J38" s="25"/>
      <c r="K38" s="25"/>
      <c r="L38" s="25"/>
      <c r="M38" s="25"/>
      <c r="N38" s="24" t="e">
        <f>IF(OR('Gereden wedstrijden'!$L$7=5,'Gereden wedstrijden'!$L$7=6),LARGE(I38:M38,1),0)</f>
        <v>#NUM!</v>
      </c>
      <c r="O38" s="24">
        <f>IF('Gereden wedstrijden'!$L$7=6,LARGE(I38:M38,2),0)</f>
        <v>0</v>
      </c>
      <c r="P38" s="24" t="e">
        <f t="shared" si="0"/>
        <v>#NUM!</v>
      </c>
    </row>
    <row r="39" spans="1:17" s="22" customFormat="1" x14ac:dyDescent="0.3">
      <c r="F39" s="33"/>
      <c r="G39" s="33"/>
      <c r="H39" s="33"/>
      <c r="I39" s="25"/>
      <c r="J39" s="25"/>
      <c r="K39" s="25"/>
      <c r="L39" s="25"/>
      <c r="M39" s="25"/>
      <c r="N39" s="24" t="e">
        <f>IF(OR('Gereden wedstrijden'!$L$7=5,'Gereden wedstrijden'!$L$7=6),LARGE(I39:M39,1),0)</f>
        <v>#NUM!</v>
      </c>
      <c r="O39" s="24">
        <f>IF('Gereden wedstrijden'!$L$7=6,LARGE(I39:M39,2),0)</f>
        <v>0</v>
      </c>
      <c r="P39" s="24" t="e">
        <f t="shared" si="0"/>
        <v>#NUM!</v>
      </c>
    </row>
    <row r="40" spans="1:17" s="22" customFormat="1" x14ac:dyDescent="0.3">
      <c r="G40" s="33"/>
      <c r="I40" s="25"/>
      <c r="J40" s="25"/>
      <c r="K40" s="24"/>
      <c r="L40" s="25"/>
      <c r="M40" s="25"/>
      <c r="N40" s="24" t="e">
        <f>IF(OR('Gereden wedstrijden'!$L$7=5,'Gereden wedstrijden'!$L$7=6),LARGE(I40:M40,1),0)</f>
        <v>#NUM!</v>
      </c>
      <c r="O40" s="24">
        <f>IF('Gereden wedstrijden'!$L$7=6,LARGE(I40:M40,2),0)</f>
        <v>0</v>
      </c>
      <c r="P40" s="24" t="e">
        <f t="shared" si="0"/>
        <v>#NUM!</v>
      </c>
    </row>
    <row r="41" spans="1:17" s="22" customFormat="1" x14ac:dyDescent="0.3">
      <c r="G41" s="33"/>
      <c r="H41" s="33"/>
      <c r="I41" s="25"/>
      <c r="J41" s="25"/>
      <c r="K41" s="25"/>
      <c r="L41" s="25"/>
      <c r="M41" s="25"/>
      <c r="N41" s="24" t="e">
        <f>IF(OR('Gereden wedstrijden'!$L$7=5,'Gereden wedstrijden'!$L$7=6),LARGE(I41:M41,1),0)</f>
        <v>#NUM!</v>
      </c>
      <c r="O41" s="24">
        <f>IF('Gereden wedstrijden'!$L$7=6,LARGE(I41:M41,2),0)</f>
        <v>0</v>
      </c>
      <c r="P41" s="24" t="e">
        <f t="shared" si="0"/>
        <v>#NUM!</v>
      </c>
    </row>
    <row r="42" spans="1:17" s="22" customFormat="1" x14ac:dyDescent="0.3">
      <c r="G42" s="33"/>
      <c r="I42" s="24"/>
      <c r="J42" s="25"/>
      <c r="K42" s="24"/>
      <c r="L42" s="25"/>
      <c r="M42" s="25"/>
      <c r="N42" s="24" t="e">
        <f>IF(OR('Gereden wedstrijden'!$L$7=5,'Gereden wedstrijden'!$L$7=6),LARGE(I42:M42,1),0)</f>
        <v>#NUM!</v>
      </c>
      <c r="O42" s="24">
        <f>IF('Gereden wedstrijden'!$L$7=6,LARGE(I42:M42,2),0)</f>
        <v>0</v>
      </c>
      <c r="P42" s="24" t="e">
        <f t="shared" si="0"/>
        <v>#NUM!</v>
      </c>
    </row>
    <row r="43" spans="1:17" s="22" customFormat="1" x14ac:dyDescent="0.3">
      <c r="G43" s="33"/>
      <c r="I43" s="24"/>
      <c r="J43" s="25"/>
      <c r="K43" s="24"/>
      <c r="L43" s="25"/>
      <c r="M43" s="25"/>
      <c r="N43" s="24" t="e">
        <f>IF(OR('Gereden wedstrijden'!$L$7=5,'Gereden wedstrijden'!$L$7=6),LARGE(I43:M43,1),0)</f>
        <v>#NUM!</v>
      </c>
      <c r="O43" s="24">
        <f>IF('Gereden wedstrijden'!$L$7=6,LARGE(I43:M43,2),0)</f>
        <v>0</v>
      </c>
      <c r="P43" s="24" t="e">
        <f t="shared" si="0"/>
        <v>#NUM!</v>
      </c>
    </row>
    <row r="44" spans="1:17" s="22" customFormat="1" x14ac:dyDescent="0.3">
      <c r="F44" s="33"/>
      <c r="G44" s="33"/>
      <c r="H44" s="33"/>
      <c r="I44" s="25"/>
      <c r="J44" s="25"/>
      <c r="K44" s="25"/>
      <c r="L44" s="25"/>
      <c r="M44" s="25"/>
      <c r="N44" s="24" t="e">
        <f>IF(OR('Gereden wedstrijden'!$L$7=5,'Gereden wedstrijden'!$L$7=6),LARGE(I44:M44,1),0)</f>
        <v>#NUM!</v>
      </c>
      <c r="O44" s="24">
        <f>IF('Gereden wedstrijden'!$L$7=6,LARGE(I44:M44,2),0)</f>
        <v>0</v>
      </c>
      <c r="P44" s="24" t="e">
        <f t="shared" si="0"/>
        <v>#NUM!</v>
      </c>
    </row>
    <row r="45" spans="1:17" s="37" customFormat="1" x14ac:dyDescent="0.3">
      <c r="A45" s="12"/>
      <c r="B45" s="12"/>
      <c r="C45" s="12"/>
      <c r="D45" s="12"/>
      <c r="E45" s="22"/>
      <c r="F45" s="22"/>
      <c r="G45" s="33"/>
      <c r="H45" s="22"/>
      <c r="I45" s="25"/>
      <c r="J45" s="24"/>
      <c r="K45" s="25"/>
      <c r="L45" s="25"/>
      <c r="M45" s="25"/>
      <c r="N45" s="24" t="e">
        <f>IF(OR('Gereden wedstrijden'!$L$7=5,'Gereden wedstrijden'!$L$7=6),LARGE(I45:M45,1),0)</f>
        <v>#NUM!</v>
      </c>
      <c r="O45" s="24">
        <f>IF('Gereden wedstrijden'!$L$7=6,LARGE(I45:M45,2),0)</f>
        <v>0</v>
      </c>
      <c r="P45" s="24" t="e">
        <f t="shared" si="0"/>
        <v>#NUM!</v>
      </c>
      <c r="Q45" s="22"/>
    </row>
    <row r="46" spans="1:17" s="37" customFormat="1" x14ac:dyDescent="0.3">
      <c r="A46" s="38"/>
      <c r="B46" s="38"/>
      <c r="C46" s="38"/>
      <c r="D46" s="38"/>
      <c r="E46" s="22"/>
      <c r="F46" s="22"/>
      <c r="G46" s="33"/>
      <c r="H46" s="33"/>
      <c r="I46" s="25"/>
      <c r="J46" s="25"/>
      <c r="K46" s="24"/>
      <c r="L46" s="25"/>
      <c r="M46" s="25"/>
      <c r="N46" s="24" t="e">
        <f>IF(OR('Gereden wedstrijden'!$L$7=5,'Gereden wedstrijden'!$L$7=6),LARGE(I46:M46,1),0)</f>
        <v>#NUM!</v>
      </c>
      <c r="O46" s="24">
        <f>IF('Gereden wedstrijden'!$L$7=6,LARGE(I46:M46,2),0)</f>
        <v>0</v>
      </c>
      <c r="P46" s="24" t="e">
        <f t="shared" si="0"/>
        <v>#NUM!</v>
      </c>
      <c r="Q46" s="22"/>
    </row>
    <row r="47" spans="1:17" s="37" customFormat="1" x14ac:dyDescent="0.3">
      <c r="A47" s="38"/>
      <c r="B47" s="38"/>
      <c r="C47" s="38"/>
      <c r="D47" s="38"/>
      <c r="E47" s="22"/>
      <c r="F47" s="22"/>
      <c r="G47" s="33"/>
      <c r="H47" s="22"/>
      <c r="I47" s="25"/>
      <c r="J47" s="24"/>
      <c r="K47" s="24"/>
      <c r="L47" s="25"/>
      <c r="M47" s="25"/>
      <c r="N47" s="24" t="e">
        <f>IF(OR('Gereden wedstrijden'!$L$7=5,'Gereden wedstrijden'!$L$7=6),LARGE(I47:M47,1),0)</f>
        <v>#NUM!</v>
      </c>
      <c r="O47" s="24">
        <f>IF('Gereden wedstrijden'!$L$7=6,LARGE(I47:M47,2),0)</f>
        <v>0</v>
      </c>
      <c r="P47" s="24" t="e">
        <f t="shared" si="0"/>
        <v>#NUM!</v>
      </c>
      <c r="Q47" s="22"/>
    </row>
    <row r="48" spans="1:17" s="37" customFormat="1" x14ac:dyDescent="0.3">
      <c r="A48" s="12"/>
      <c r="B48" s="12"/>
      <c r="C48" s="12"/>
      <c r="D48" s="12"/>
      <c r="E48" s="22"/>
      <c r="F48" s="22"/>
      <c r="G48" s="33"/>
      <c r="H48" s="22"/>
      <c r="I48" s="24"/>
      <c r="J48" s="25"/>
      <c r="K48" s="24"/>
      <c r="L48" s="25"/>
      <c r="M48" s="25"/>
      <c r="N48" s="24" t="e">
        <f>IF(OR('Gereden wedstrijden'!$L$7=5,'Gereden wedstrijden'!$L$7=6),LARGE(I48:M48,1),0)</f>
        <v>#NUM!</v>
      </c>
      <c r="O48" s="24">
        <f>IF('Gereden wedstrijden'!$L$7=6,LARGE(I48:M48,2),0)</f>
        <v>0</v>
      </c>
      <c r="P48" s="24" t="e">
        <f t="shared" si="0"/>
        <v>#NUM!</v>
      </c>
      <c r="Q48" s="22"/>
    </row>
    <row r="49" spans="1:17" s="35" customFormat="1" x14ac:dyDescent="0.3">
      <c r="A49" s="12"/>
      <c r="B49" s="12"/>
      <c r="C49" s="12"/>
      <c r="D49" s="12"/>
      <c r="E49" s="22"/>
      <c r="F49" s="33"/>
      <c r="G49" s="33"/>
      <c r="H49" s="33"/>
      <c r="I49" s="25"/>
      <c r="J49" s="25"/>
      <c r="K49" s="25"/>
      <c r="L49" s="25"/>
      <c r="M49" s="25"/>
      <c r="N49" s="24" t="e">
        <f>IF(OR('Gereden wedstrijden'!$L$7=5,'Gereden wedstrijden'!$L$7=6),LARGE(I49:M49,1),0)</f>
        <v>#NUM!</v>
      </c>
      <c r="O49" s="24">
        <f>IF('Gereden wedstrijden'!$L$7=6,LARGE(I49:M49,2),0)</f>
        <v>0</v>
      </c>
      <c r="P49" s="24" t="e">
        <f t="shared" si="0"/>
        <v>#NUM!</v>
      </c>
      <c r="Q49" s="22"/>
    </row>
    <row r="50" spans="1:17" s="35" customFormat="1" x14ac:dyDescent="0.3">
      <c r="A50" s="12"/>
      <c r="B50" s="12"/>
      <c r="C50" s="12"/>
      <c r="D50" s="12"/>
      <c r="E50" s="22"/>
      <c r="F50" s="22"/>
      <c r="G50" s="33"/>
      <c r="H50" s="22"/>
      <c r="I50" s="24"/>
      <c r="J50" s="25"/>
      <c r="K50" s="24"/>
      <c r="L50" s="25"/>
      <c r="M50" s="25"/>
      <c r="N50" s="24" t="e">
        <f>IF(OR('Gereden wedstrijden'!$L$7=5,'Gereden wedstrijden'!$L$7=6),LARGE(I50:M50,1),0)</f>
        <v>#NUM!</v>
      </c>
      <c r="O50" s="24">
        <f>IF('Gereden wedstrijden'!$L$7=6,LARGE(I50:M50,2),0)</f>
        <v>0</v>
      </c>
      <c r="P50" s="24" t="e">
        <f t="shared" si="0"/>
        <v>#NUM!</v>
      </c>
      <c r="Q50" s="22"/>
    </row>
    <row r="51" spans="1:17" s="35" customFormat="1" x14ac:dyDescent="0.3">
      <c r="A51" s="12"/>
      <c r="B51" s="12"/>
      <c r="C51" s="12"/>
      <c r="D51" s="12"/>
      <c r="E51" s="22"/>
      <c r="F51" s="22"/>
      <c r="G51" s="33"/>
      <c r="H51" s="22"/>
      <c r="I51" s="25"/>
      <c r="J51" s="24"/>
      <c r="K51" s="24"/>
      <c r="L51" s="25"/>
      <c r="M51" s="25"/>
      <c r="N51" s="24" t="e">
        <f>IF(OR('Gereden wedstrijden'!$L$7=5,'Gereden wedstrijden'!$L$7=6),LARGE(I51:M51,1),0)</f>
        <v>#NUM!</v>
      </c>
      <c r="O51" s="24">
        <f>IF('Gereden wedstrijden'!$L$7=6,LARGE(I51:M51,2),0)</f>
        <v>0</v>
      </c>
      <c r="P51" s="24" t="e">
        <f t="shared" si="0"/>
        <v>#NUM!</v>
      </c>
      <c r="Q51" s="22"/>
    </row>
    <row r="52" spans="1:17" s="35" customFormat="1" x14ac:dyDescent="0.3">
      <c r="A52" s="12"/>
      <c r="B52" s="12"/>
      <c r="C52" s="12"/>
      <c r="D52" s="12"/>
      <c r="E52" s="22"/>
      <c r="F52" s="22"/>
      <c r="G52" s="33"/>
      <c r="H52" s="22"/>
      <c r="I52" s="25"/>
      <c r="J52" s="24"/>
      <c r="K52" s="25"/>
      <c r="L52" s="25"/>
      <c r="M52" s="25"/>
      <c r="N52" s="24" t="e">
        <f>IF(OR('Gereden wedstrijden'!$L$7=5,'Gereden wedstrijden'!$L$7=6),LARGE(I52:M52,1),0)</f>
        <v>#NUM!</v>
      </c>
      <c r="O52" s="24">
        <f>IF('Gereden wedstrijden'!$L$7=6,LARGE(I52:M52,2),0)</f>
        <v>0</v>
      </c>
      <c r="P52" s="24" t="e">
        <f t="shared" si="0"/>
        <v>#NUM!</v>
      </c>
      <c r="Q52" s="22"/>
    </row>
    <row r="53" spans="1:17" s="35" customFormat="1" x14ac:dyDescent="0.3">
      <c r="A53" s="12"/>
      <c r="B53" s="12"/>
      <c r="C53" s="12"/>
      <c r="D53" s="12"/>
      <c r="E53" s="22"/>
      <c r="F53" s="22"/>
      <c r="G53" s="33"/>
      <c r="H53" s="22"/>
      <c r="I53" s="25"/>
      <c r="J53" s="24"/>
      <c r="K53" s="25"/>
      <c r="L53" s="25"/>
      <c r="M53" s="25"/>
      <c r="N53" s="24" t="e">
        <f>IF(OR('Gereden wedstrijden'!$L$7=5,'Gereden wedstrijden'!$L$7=6),LARGE(I53:M53,1),0)</f>
        <v>#NUM!</v>
      </c>
      <c r="O53" s="24">
        <f>IF('Gereden wedstrijden'!$L$7=6,LARGE(I53:M53,2),0)</f>
        <v>0</v>
      </c>
      <c r="P53" s="24" t="e">
        <f t="shared" si="0"/>
        <v>#NUM!</v>
      </c>
      <c r="Q53" s="22"/>
    </row>
    <row r="54" spans="1:17" s="35" customFormat="1" x14ac:dyDescent="0.3">
      <c r="A54" s="12"/>
      <c r="B54" s="12"/>
      <c r="C54" s="12"/>
      <c r="D54" s="12"/>
      <c r="E54" s="22"/>
      <c r="F54" s="22"/>
      <c r="G54" s="33"/>
      <c r="H54" s="22"/>
      <c r="I54" s="24"/>
      <c r="J54" s="25"/>
      <c r="K54" s="25"/>
      <c r="L54" s="25"/>
      <c r="M54" s="25"/>
      <c r="N54" s="24" t="e">
        <f>IF(OR('Gereden wedstrijden'!$L$7=5,'Gereden wedstrijden'!$L$7=6),LARGE(I54:M54,1),0)</f>
        <v>#NUM!</v>
      </c>
      <c r="O54" s="24">
        <f>IF('Gereden wedstrijden'!$L$7=6,LARGE(I54:M54,2),0)</f>
        <v>0</v>
      </c>
      <c r="P54" s="24" t="e">
        <f t="shared" si="0"/>
        <v>#NUM!</v>
      </c>
      <c r="Q54" s="22"/>
    </row>
    <row r="55" spans="1:17" s="35" customFormat="1" x14ac:dyDescent="0.3">
      <c r="A55" s="12"/>
      <c r="B55" s="12"/>
      <c r="C55" s="12"/>
      <c r="D55" s="12"/>
      <c r="E55" s="22"/>
      <c r="F55" s="22"/>
      <c r="G55" s="33"/>
      <c r="H55" s="22"/>
      <c r="I55" s="24"/>
      <c r="J55" s="25"/>
      <c r="K55" s="24"/>
      <c r="L55" s="25"/>
      <c r="M55" s="25"/>
      <c r="N55" s="24" t="e">
        <f>IF(OR('Gereden wedstrijden'!$L$7=5,'Gereden wedstrijden'!$L$7=6),LARGE(I55:M55,1),0)</f>
        <v>#NUM!</v>
      </c>
      <c r="O55" s="24">
        <f>IF('Gereden wedstrijden'!$L$7=6,LARGE(I55:M55,2),0)</f>
        <v>0</v>
      </c>
      <c r="P55" s="24" t="e">
        <f t="shared" si="0"/>
        <v>#NUM!</v>
      </c>
      <c r="Q55" s="22"/>
    </row>
    <row r="56" spans="1:17" s="35" customFormat="1" x14ac:dyDescent="0.3">
      <c r="A56" s="12"/>
      <c r="B56" s="12"/>
      <c r="C56" s="12"/>
      <c r="D56" s="12"/>
      <c r="E56" s="22"/>
      <c r="F56" s="22"/>
      <c r="G56" s="33"/>
      <c r="H56" s="22"/>
      <c r="I56" s="25"/>
      <c r="J56" s="24"/>
      <c r="K56" s="25"/>
      <c r="L56" s="25"/>
      <c r="M56" s="25"/>
      <c r="N56" s="24" t="e">
        <f>IF(OR('Gereden wedstrijden'!$L$7=5,'Gereden wedstrijden'!$L$7=6),LARGE(I56:M56,1),0)</f>
        <v>#NUM!</v>
      </c>
      <c r="O56" s="24">
        <f>IF('Gereden wedstrijden'!$L$7=6,LARGE(I56:M56,2),0)</f>
        <v>0</v>
      </c>
      <c r="P56" s="24" t="e">
        <f t="shared" si="0"/>
        <v>#NUM!</v>
      </c>
      <c r="Q56" s="22"/>
    </row>
    <row r="57" spans="1:17" s="35" customFormat="1" x14ac:dyDescent="0.3">
      <c r="A57" s="12"/>
      <c r="B57" s="12"/>
      <c r="C57" s="12"/>
      <c r="D57" s="12"/>
      <c r="E57" s="22"/>
      <c r="F57" s="22"/>
      <c r="G57" s="33"/>
      <c r="H57" s="22"/>
      <c r="I57" s="24"/>
      <c r="J57" s="25"/>
      <c r="K57" s="24"/>
      <c r="L57" s="25"/>
      <c r="M57" s="25"/>
      <c r="N57" s="24" t="e">
        <f>IF(OR('Gereden wedstrijden'!$L$7=5,'Gereden wedstrijden'!$L$7=6),LARGE(I57:M57,1),0)</f>
        <v>#NUM!</v>
      </c>
      <c r="O57" s="24">
        <f>IF('Gereden wedstrijden'!$L$7=6,LARGE(I57:M57,2),0)</f>
        <v>0</v>
      </c>
      <c r="P57" s="24" t="e">
        <f t="shared" si="0"/>
        <v>#NUM!</v>
      </c>
      <c r="Q57" s="22"/>
    </row>
    <row r="58" spans="1:17" s="38" customFormat="1" x14ac:dyDescent="0.3">
      <c r="A58" s="12"/>
      <c r="B58" s="12"/>
      <c r="C58" s="12"/>
      <c r="D58" s="12"/>
      <c r="E58" s="12"/>
      <c r="F58" s="12"/>
      <c r="G58" s="12"/>
      <c r="H58" s="12"/>
      <c r="I58" s="13"/>
      <c r="J58" s="13"/>
      <c r="K58" s="13"/>
      <c r="L58" s="13"/>
      <c r="M58" s="13"/>
      <c r="N58" s="13"/>
      <c r="O58" s="13"/>
      <c r="P58" s="13"/>
      <c r="Q58" s="12"/>
    </row>
    <row r="59" spans="1:17" s="38" customFormat="1" x14ac:dyDescent="0.3">
      <c r="A59" s="12"/>
      <c r="B59" s="12"/>
      <c r="C59" s="12"/>
      <c r="D59" s="12"/>
      <c r="I59" s="39"/>
      <c r="J59" s="39"/>
      <c r="K59" s="39"/>
      <c r="L59" s="39"/>
      <c r="M59" s="39"/>
      <c r="N59" s="39"/>
      <c r="O59" s="39"/>
      <c r="P59" s="39"/>
    </row>
    <row r="60" spans="1:17" s="38" customFormat="1" x14ac:dyDescent="0.3">
      <c r="A60" s="12"/>
      <c r="B60" s="12"/>
      <c r="C60" s="12"/>
      <c r="D60" s="12"/>
      <c r="I60" s="39"/>
      <c r="J60" s="39"/>
      <c r="K60" s="39"/>
      <c r="L60" s="39"/>
      <c r="M60" s="39"/>
      <c r="N60" s="39"/>
      <c r="O60" s="39"/>
      <c r="P60" s="39"/>
    </row>
  </sheetData>
  <sheetProtection selectLockedCells="1" selectUnlockedCells="1"/>
  <sortState ref="B4:P11">
    <sortCondition ref="P4:P11"/>
    <sortCondition ref="M4:M11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D11" sqref="D11"/>
    </sheetView>
  </sheetViews>
  <sheetFormatPr defaultColWidth="9.109375" defaultRowHeight="14.4" outlineLevelCol="1" x14ac:dyDescent="0.3"/>
  <cols>
    <col min="1" max="1" width="5.33203125" style="12" customWidth="1"/>
    <col min="2" max="2" width="10.6640625" style="12" customWidth="1"/>
    <col min="3" max="3" width="41.44140625" style="12" customWidth="1"/>
    <col min="4" max="4" width="12.44140625" style="12" customWidth="1"/>
    <col min="5" max="5" width="6.109375" style="12" customWidth="1"/>
    <col min="6" max="6" width="4" style="12" customWidth="1"/>
    <col min="7" max="7" width="4.44140625" style="12" customWidth="1"/>
    <col min="8" max="8" width="19.5546875" style="12" customWidth="1"/>
    <col min="9" max="9" width="12.33203125" style="13" customWidth="1"/>
    <col min="10" max="10" width="10.88671875" style="13" customWidth="1"/>
    <col min="11" max="11" width="13.5546875" style="13" customWidth="1"/>
    <col min="12" max="12" width="10.109375" style="13" customWidth="1"/>
    <col min="13" max="13" width="12" style="13" bestFit="1" customWidth="1"/>
    <col min="14" max="15" width="9.109375" style="13" hidden="1" customWidth="1" outlineLevel="1"/>
    <col min="16" max="16" width="7.44140625" style="13" customWidth="1" collapsed="1"/>
    <col min="17" max="16384" width="9.109375" style="12"/>
  </cols>
  <sheetData>
    <row r="1" spans="1:17" x14ac:dyDescent="0.3">
      <c r="A1" s="14"/>
      <c r="B1" s="14"/>
      <c r="C1" s="14"/>
      <c r="D1" s="14"/>
      <c r="E1" s="14"/>
      <c r="F1" s="14"/>
      <c r="G1" s="14"/>
      <c r="H1" s="14"/>
      <c r="I1" s="18" t="s">
        <v>1</v>
      </c>
      <c r="J1" s="18" t="s">
        <v>2</v>
      </c>
      <c r="K1" s="18" t="s">
        <v>3</v>
      </c>
      <c r="L1" s="18" t="s">
        <v>4</v>
      </c>
      <c r="M1" s="18" t="s">
        <v>3</v>
      </c>
      <c r="N1" s="18"/>
      <c r="O1" s="18"/>
    </row>
    <row r="2" spans="1:17" x14ac:dyDescent="0.3">
      <c r="A2" s="14"/>
      <c r="B2" s="14"/>
      <c r="C2" s="14"/>
      <c r="D2" s="14"/>
      <c r="E2" s="14"/>
      <c r="F2" s="14"/>
      <c r="G2" s="14"/>
      <c r="H2" s="14"/>
      <c r="I2" s="15">
        <v>42687</v>
      </c>
      <c r="J2" s="15">
        <v>42694</v>
      </c>
      <c r="K2" s="15">
        <v>42700</v>
      </c>
      <c r="L2" s="15">
        <v>42707</v>
      </c>
      <c r="M2" s="15">
        <v>42722</v>
      </c>
      <c r="N2" s="15"/>
      <c r="O2" s="15"/>
    </row>
    <row r="3" spans="1:17" x14ac:dyDescent="0.3">
      <c r="A3" s="16" t="s">
        <v>5</v>
      </c>
      <c r="B3" s="16" t="s">
        <v>6</v>
      </c>
      <c r="C3" s="16" t="s">
        <v>7</v>
      </c>
      <c r="D3" s="16" t="s">
        <v>8</v>
      </c>
      <c r="E3" s="17" t="s">
        <v>9</v>
      </c>
      <c r="F3" s="16" t="s">
        <v>10</v>
      </c>
      <c r="G3" s="16" t="s">
        <v>11</v>
      </c>
      <c r="H3" s="16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8" t="s">
        <v>19</v>
      </c>
      <c r="P3" s="18" t="s">
        <v>20</v>
      </c>
    </row>
    <row r="4" spans="1:17" s="49" customFormat="1" x14ac:dyDescent="0.3">
      <c r="A4" s="49">
        <v>1</v>
      </c>
      <c r="B4" s="49" t="s">
        <v>477</v>
      </c>
      <c r="C4" s="49" t="s">
        <v>478</v>
      </c>
      <c r="D4" s="49" t="s">
        <v>479</v>
      </c>
      <c r="E4" s="56"/>
      <c r="F4" s="49" t="s">
        <v>480</v>
      </c>
      <c r="G4" s="49" t="s">
        <v>25</v>
      </c>
      <c r="H4" s="57" t="s">
        <v>177</v>
      </c>
      <c r="I4" s="50">
        <v>2</v>
      </c>
      <c r="J4" s="60">
        <v>1</v>
      </c>
      <c r="K4" s="51">
        <v>2</v>
      </c>
      <c r="L4" s="51">
        <v>2</v>
      </c>
      <c r="M4" s="51">
        <v>1</v>
      </c>
      <c r="N4" s="50">
        <f>IF(OR('Gereden wedstrijden'!$L$7=5,'Gereden wedstrijden'!$L$7=5),LARGE(I4:M4,1),0)</f>
        <v>2</v>
      </c>
      <c r="O4" s="50">
        <f>IF('Gereden wedstrijden'!$L$7=6,LARGE(I4:M4,2),0)</f>
        <v>0</v>
      </c>
      <c r="P4" s="50">
        <f t="shared" ref="P4:P10" si="0">SUM(I4:M4)-SUM(N4:O4)</f>
        <v>6</v>
      </c>
      <c r="Q4" s="49" t="s">
        <v>543</v>
      </c>
    </row>
    <row r="5" spans="1:17" s="52" customFormat="1" x14ac:dyDescent="0.3">
      <c r="A5" s="52">
        <v>2</v>
      </c>
      <c r="B5" s="52" t="s">
        <v>481</v>
      </c>
      <c r="C5" s="52" t="s">
        <v>482</v>
      </c>
      <c r="D5" s="52" t="s">
        <v>483</v>
      </c>
      <c r="E5" s="55"/>
      <c r="F5" s="52" t="s">
        <v>480</v>
      </c>
      <c r="G5" s="52" t="s">
        <v>25</v>
      </c>
      <c r="H5" s="52" t="s">
        <v>1</v>
      </c>
      <c r="I5" s="53">
        <v>6</v>
      </c>
      <c r="J5" s="61">
        <v>3</v>
      </c>
      <c r="K5" s="53">
        <v>1</v>
      </c>
      <c r="L5" s="54">
        <v>1</v>
      </c>
      <c r="M5" s="54">
        <v>2</v>
      </c>
      <c r="N5" s="53">
        <f>IF(OR('Gereden wedstrijden'!$L$7=5,'Gereden wedstrijden'!$L$7=5),LARGE(I5:M5,1),0)</f>
        <v>6</v>
      </c>
      <c r="O5" s="53">
        <f>IF('Gereden wedstrijden'!$L$7=6,LARGE(I5:M5,2),0)</f>
        <v>0</v>
      </c>
      <c r="P5" s="53">
        <f t="shared" si="0"/>
        <v>7</v>
      </c>
      <c r="Q5" s="52" t="s">
        <v>544</v>
      </c>
    </row>
    <row r="6" spans="1:17" s="52" customFormat="1" x14ac:dyDescent="0.3">
      <c r="A6" s="52">
        <v>3</v>
      </c>
      <c r="B6" s="52" t="s">
        <v>486</v>
      </c>
      <c r="C6" s="52" t="s">
        <v>485</v>
      </c>
      <c r="D6" s="52" t="s">
        <v>487</v>
      </c>
      <c r="E6" s="55"/>
      <c r="F6" s="52" t="s">
        <v>480</v>
      </c>
      <c r="G6" s="52" t="s">
        <v>25</v>
      </c>
      <c r="H6" s="58" t="s">
        <v>34</v>
      </c>
      <c r="I6" s="54">
        <v>3</v>
      </c>
      <c r="J6" s="61">
        <v>6</v>
      </c>
      <c r="K6" s="53">
        <v>4</v>
      </c>
      <c r="L6" s="54">
        <v>5</v>
      </c>
      <c r="M6" s="54">
        <v>3</v>
      </c>
      <c r="N6" s="53">
        <f>IF(OR('Gereden wedstrijden'!$L$7=5,'Gereden wedstrijden'!$L$7=5),LARGE(I6:M6,1),0)</f>
        <v>6</v>
      </c>
      <c r="O6" s="53">
        <f>IF('Gereden wedstrijden'!$L$7=6,LARGE(I6:M6,2),0)</f>
        <v>0</v>
      </c>
      <c r="P6" s="53">
        <f>SUM(I6:M6)-SUM(N6:O6)</f>
        <v>15</v>
      </c>
      <c r="Q6" s="52" t="s">
        <v>544</v>
      </c>
    </row>
    <row r="7" spans="1:17" s="52" customFormat="1" x14ac:dyDescent="0.3">
      <c r="A7" s="52">
        <v>4</v>
      </c>
      <c r="B7" s="52" t="s">
        <v>488</v>
      </c>
      <c r="C7" s="52" t="s">
        <v>489</v>
      </c>
      <c r="D7" s="52" t="s">
        <v>490</v>
      </c>
      <c r="E7" s="55"/>
      <c r="F7" s="52" t="s">
        <v>480</v>
      </c>
      <c r="G7" s="52" t="s">
        <v>25</v>
      </c>
      <c r="H7" s="58" t="s">
        <v>177</v>
      </c>
      <c r="I7" s="53">
        <v>4</v>
      </c>
      <c r="J7" s="61">
        <v>5</v>
      </c>
      <c r="K7" s="53">
        <v>6</v>
      </c>
      <c r="L7" s="54">
        <v>4</v>
      </c>
      <c r="M7" s="54">
        <v>5</v>
      </c>
      <c r="N7" s="53">
        <f>IF(OR('Gereden wedstrijden'!$L$7=5,'Gereden wedstrijden'!$L$7=5),LARGE(I7:M7,1),0)</f>
        <v>6</v>
      </c>
      <c r="O7" s="53">
        <f>IF('Gereden wedstrijden'!$L$7=6,LARGE(I7:M7,2),0)</f>
        <v>0</v>
      </c>
      <c r="P7" s="53">
        <f>SUM(I7:M7)-SUM(N7:O7)</f>
        <v>18</v>
      </c>
      <c r="Q7" s="52" t="s">
        <v>544</v>
      </c>
    </row>
    <row r="8" spans="1:17" s="22" customFormat="1" x14ac:dyDescent="0.3">
      <c r="A8" s="19"/>
      <c r="B8" s="19"/>
      <c r="C8" s="19"/>
      <c r="D8" s="19"/>
      <c r="E8" s="23"/>
      <c r="F8" s="19"/>
      <c r="G8" s="19"/>
      <c r="H8" s="40"/>
      <c r="I8" s="20"/>
      <c r="J8" s="42"/>
      <c r="K8" s="20"/>
      <c r="L8" s="21"/>
      <c r="M8" s="21"/>
      <c r="N8" s="20"/>
      <c r="O8" s="20"/>
      <c r="P8" s="20"/>
    </row>
    <row r="9" spans="1:17" s="22" customFormat="1" x14ac:dyDescent="0.3">
      <c r="A9" s="19">
        <v>5</v>
      </c>
      <c r="B9" s="19" t="s">
        <v>491</v>
      </c>
      <c r="C9" s="19" t="s">
        <v>492</v>
      </c>
      <c r="D9" s="19" t="s">
        <v>493</v>
      </c>
      <c r="E9" s="23"/>
      <c r="F9" s="19" t="s">
        <v>480</v>
      </c>
      <c r="G9" s="19" t="s">
        <v>25</v>
      </c>
      <c r="H9" s="19" t="s">
        <v>96</v>
      </c>
      <c r="I9" s="20">
        <v>8</v>
      </c>
      <c r="J9" s="42">
        <v>8</v>
      </c>
      <c r="K9" s="20">
        <v>5</v>
      </c>
      <c r="L9" s="21">
        <v>8</v>
      </c>
      <c r="M9" s="21">
        <v>4</v>
      </c>
      <c r="N9" s="20">
        <f>IF(OR('Gereden wedstrijden'!$L$7=5,'Gereden wedstrijden'!$L$7=5),LARGE(I9:M9,1),0)</f>
        <v>8</v>
      </c>
      <c r="O9" s="20">
        <f>IF('Gereden wedstrijden'!$L$7=6,LARGE(I9:M9,2),0)</f>
        <v>0</v>
      </c>
      <c r="P9" s="20">
        <f>SUM(I9:M9)-SUM(N9:O9)</f>
        <v>25</v>
      </c>
    </row>
    <row r="10" spans="1:17" s="22" customFormat="1" ht="15" customHeight="1" x14ac:dyDescent="0.3">
      <c r="M10" s="21"/>
      <c r="N10" s="20" t="e">
        <f>IF(OR('Gereden wedstrijden'!$L$7=5,'Gereden wedstrijden'!$L$7=5),LARGE(I10:M10,1),0)</f>
        <v>#NUM!</v>
      </c>
      <c r="O10" s="20">
        <f>IF('Gereden wedstrijden'!$L$7=6,LARGE(I10:M10,2),0)</f>
        <v>0</v>
      </c>
    </row>
    <row r="11" spans="1:17" s="22" customFormat="1" x14ac:dyDescent="0.3">
      <c r="A11" s="22">
        <v>6</v>
      </c>
      <c r="B11" s="22" t="s">
        <v>484</v>
      </c>
      <c r="C11" s="22" t="s">
        <v>485</v>
      </c>
      <c r="D11" s="22" t="s">
        <v>374</v>
      </c>
      <c r="E11" s="45"/>
      <c r="F11" s="22" t="s">
        <v>480</v>
      </c>
      <c r="G11" s="22" t="s">
        <v>25</v>
      </c>
      <c r="H11" s="22" t="s">
        <v>34</v>
      </c>
      <c r="I11" s="25">
        <v>1</v>
      </c>
      <c r="J11" s="59">
        <v>4</v>
      </c>
      <c r="K11" s="24">
        <v>3</v>
      </c>
      <c r="L11" s="25">
        <v>3</v>
      </c>
      <c r="P11" s="24">
        <f>SUM(I11:M11)-SUM(N11:O11)</f>
        <v>11</v>
      </c>
    </row>
    <row r="12" spans="1:17" s="22" customFormat="1" x14ac:dyDescent="0.3">
      <c r="A12" s="22">
        <v>7</v>
      </c>
      <c r="B12" s="22" t="s">
        <v>494</v>
      </c>
      <c r="C12" s="22" t="s">
        <v>495</v>
      </c>
      <c r="D12" s="22" t="s">
        <v>496</v>
      </c>
      <c r="E12"/>
      <c r="F12" s="22" t="s">
        <v>480</v>
      </c>
      <c r="G12" s="22" t="s">
        <v>25</v>
      </c>
      <c r="H12" s="22" t="s">
        <v>171</v>
      </c>
      <c r="I12" s="25">
        <v>5</v>
      </c>
      <c r="J12" s="43">
        <v>9</v>
      </c>
      <c r="K12" s="24">
        <v>99</v>
      </c>
      <c r="L12" s="25">
        <v>99</v>
      </c>
      <c r="M12" s="25"/>
      <c r="N12" s="24">
        <f>IF(OR('Gereden wedstrijden'!$L$7=4,'Gereden wedstrijden'!$L$7=4),LARGE(I12:M12,1),0)</f>
        <v>0</v>
      </c>
      <c r="O12" s="24">
        <f>IF('Gereden wedstrijden'!$L$7=6,LARGE(I12:M12,2),0)</f>
        <v>0</v>
      </c>
      <c r="P12" s="24">
        <f t="shared" ref="P12:P59" si="1">SUM(I12:M12)-SUM(N12:O12)</f>
        <v>212</v>
      </c>
    </row>
    <row r="13" spans="1:17" s="22" customFormat="1" x14ac:dyDescent="0.3">
      <c r="A13" s="22">
        <v>8</v>
      </c>
      <c r="B13" s="22" t="s">
        <v>497</v>
      </c>
      <c r="C13" s="22" t="s">
        <v>498</v>
      </c>
      <c r="D13" s="22" t="s">
        <v>499</v>
      </c>
      <c r="E13"/>
      <c r="F13" s="22" t="s">
        <v>480</v>
      </c>
      <c r="G13" s="22" t="s">
        <v>25</v>
      </c>
      <c r="H13" s="33" t="s">
        <v>100</v>
      </c>
      <c r="I13" s="25">
        <v>7</v>
      </c>
      <c r="J13" s="43">
        <v>7</v>
      </c>
      <c r="K13" s="24">
        <v>99</v>
      </c>
      <c r="L13" s="25">
        <v>99</v>
      </c>
      <c r="M13" s="25"/>
      <c r="N13" s="24">
        <f>IF(OR('Gereden wedstrijden'!$L$7=4,'Gereden wedstrijden'!$L$7=4),LARGE(I13:M13,1),0)</f>
        <v>0</v>
      </c>
      <c r="O13" s="24">
        <f>IF('Gereden wedstrijden'!$L$7=6,LARGE(I13:M13,2),0)</f>
        <v>0</v>
      </c>
      <c r="P13" s="24">
        <f t="shared" si="1"/>
        <v>212</v>
      </c>
    </row>
    <row r="14" spans="1:17" s="22" customFormat="1" x14ac:dyDescent="0.3">
      <c r="A14" s="22">
        <v>9</v>
      </c>
      <c r="B14" s="22" t="s">
        <v>500</v>
      </c>
      <c r="C14" s="22" t="s">
        <v>501</v>
      </c>
      <c r="D14" s="22" t="s">
        <v>502</v>
      </c>
      <c r="F14" s="22" t="s">
        <v>480</v>
      </c>
      <c r="G14" s="33" t="s">
        <v>25</v>
      </c>
      <c r="H14" s="22" t="s">
        <v>48</v>
      </c>
      <c r="I14" s="24">
        <v>99</v>
      </c>
      <c r="J14" s="25">
        <v>99</v>
      </c>
      <c r="K14" s="24">
        <v>7</v>
      </c>
      <c r="L14" s="25">
        <v>7</v>
      </c>
      <c r="M14" s="25"/>
      <c r="N14" s="24">
        <f>IF(OR('Gereden wedstrijden'!$L$7=4,'Gereden wedstrijden'!$L$7=4),LARGE(I14:M14,1),0)</f>
        <v>0</v>
      </c>
      <c r="O14" s="24">
        <f>IF('Gereden wedstrijden'!$L$7=6,LARGE(I14:M14,2),0)</f>
        <v>0</v>
      </c>
      <c r="P14" s="24">
        <f t="shared" si="1"/>
        <v>212</v>
      </c>
    </row>
    <row r="15" spans="1:17" s="22" customFormat="1" x14ac:dyDescent="0.3">
      <c r="A15" s="22">
        <v>10</v>
      </c>
      <c r="B15" s="22" t="s">
        <v>503</v>
      </c>
      <c r="C15" s="22" t="s">
        <v>367</v>
      </c>
      <c r="D15" s="22" t="s">
        <v>504</v>
      </c>
      <c r="E15"/>
      <c r="F15" s="22" t="s">
        <v>480</v>
      </c>
      <c r="G15" s="22" t="s">
        <v>25</v>
      </c>
      <c r="H15" s="22" t="s">
        <v>177</v>
      </c>
      <c r="I15" s="24">
        <v>99</v>
      </c>
      <c r="J15" s="43">
        <v>2</v>
      </c>
      <c r="K15" s="25">
        <v>99</v>
      </c>
      <c r="L15" s="25">
        <v>99</v>
      </c>
      <c r="M15" s="25"/>
      <c r="N15" s="24">
        <f>IF(OR('Gereden wedstrijden'!$L$7=4,'Gereden wedstrijden'!$L$7=4),LARGE(I15:M15,1),0)</f>
        <v>0</v>
      </c>
      <c r="O15" s="24">
        <f>IF('Gereden wedstrijden'!$L$7=6,LARGE(I15:M15,2),0)</f>
        <v>0</v>
      </c>
      <c r="P15" s="24">
        <f t="shared" si="1"/>
        <v>299</v>
      </c>
    </row>
    <row r="16" spans="1:17" s="22" customFormat="1" x14ac:dyDescent="0.3">
      <c r="A16" s="22">
        <v>11</v>
      </c>
      <c r="C16" s="26" t="s">
        <v>505</v>
      </c>
      <c r="D16" s="26" t="s">
        <v>506</v>
      </c>
      <c r="E16" s="26"/>
      <c r="F16" s="22" t="s">
        <v>480</v>
      </c>
      <c r="G16" s="33" t="s">
        <v>25</v>
      </c>
      <c r="H16" s="22" t="s">
        <v>96</v>
      </c>
      <c r="I16" s="24">
        <v>99</v>
      </c>
      <c r="J16" s="25">
        <v>99</v>
      </c>
      <c r="K16" s="24">
        <v>99</v>
      </c>
      <c r="L16" s="25">
        <v>6</v>
      </c>
      <c r="M16" s="25"/>
      <c r="N16" s="24">
        <f>IF(OR('Gereden wedstrijden'!$L$7=4,'Gereden wedstrijden'!$L$7=4),LARGE(I16:M16,1),0)</f>
        <v>0</v>
      </c>
      <c r="O16" s="24">
        <f>IF('Gereden wedstrijden'!$L$7=6,LARGE(I16:M16,2),0)</f>
        <v>0</v>
      </c>
      <c r="P16" s="24">
        <f t="shared" si="1"/>
        <v>303</v>
      </c>
    </row>
    <row r="17" spans="1:16" s="22" customFormat="1" x14ac:dyDescent="0.3">
      <c r="A17" s="22">
        <v>12</v>
      </c>
      <c r="C17" s="26" t="s">
        <v>507</v>
      </c>
      <c r="D17" s="26" t="s">
        <v>508</v>
      </c>
      <c r="F17" s="22" t="s">
        <v>480</v>
      </c>
      <c r="G17" s="33" t="s">
        <v>25</v>
      </c>
      <c r="H17" s="22" t="s">
        <v>314</v>
      </c>
      <c r="I17" s="24">
        <v>99</v>
      </c>
      <c r="J17" s="25">
        <v>99</v>
      </c>
      <c r="K17" s="25">
        <v>99</v>
      </c>
      <c r="L17" s="25">
        <v>9</v>
      </c>
      <c r="M17" s="25"/>
      <c r="N17" s="24">
        <f>IF(OR('Gereden wedstrijden'!$L$7=4,'Gereden wedstrijden'!$L$7=4),LARGE(I17:M17,1),0)</f>
        <v>0</v>
      </c>
      <c r="O17" s="24">
        <f>IF('Gereden wedstrijden'!$L$7=6,LARGE(I17:M17,2),0)</f>
        <v>0</v>
      </c>
      <c r="P17" s="24">
        <f t="shared" si="1"/>
        <v>306</v>
      </c>
    </row>
    <row r="18" spans="1:16" s="22" customFormat="1" x14ac:dyDescent="0.3">
      <c r="A18" s="22">
        <v>13</v>
      </c>
      <c r="B18" s="22" t="s">
        <v>509</v>
      </c>
      <c r="C18" s="22" t="s">
        <v>510</v>
      </c>
      <c r="D18" s="22" t="s">
        <v>511</v>
      </c>
      <c r="E18"/>
      <c r="F18" s="22" t="s">
        <v>480</v>
      </c>
      <c r="G18" s="22" t="s">
        <v>25</v>
      </c>
      <c r="H18" s="33" t="s">
        <v>164</v>
      </c>
      <c r="I18" s="24">
        <v>99</v>
      </c>
      <c r="J18" s="43">
        <v>99</v>
      </c>
      <c r="K18" s="24">
        <v>99</v>
      </c>
      <c r="L18" s="25">
        <v>99</v>
      </c>
      <c r="M18" s="25"/>
      <c r="N18" s="24">
        <f>IF(OR('Gereden wedstrijden'!$L$7=4,'Gereden wedstrijden'!$L$7=4),LARGE(I18:M18,1),0)</f>
        <v>0</v>
      </c>
      <c r="O18" s="24">
        <f>IF('Gereden wedstrijden'!$L$7=6,LARGE(I18:M18,2),0)</f>
        <v>0</v>
      </c>
      <c r="P18" s="24">
        <f t="shared" si="1"/>
        <v>396</v>
      </c>
    </row>
    <row r="19" spans="1:16" s="22" customFormat="1" x14ac:dyDescent="0.3">
      <c r="G19" s="33"/>
      <c r="I19" s="24"/>
      <c r="J19" s="25"/>
      <c r="K19" s="24"/>
      <c r="L19" s="25"/>
      <c r="M19" s="25"/>
      <c r="N19" s="24" t="e">
        <f>IF(OR('Gereden wedstrijden'!$L$7=5,'Gereden wedstrijden'!$L$7=6),LARGE(I19:M19,1),0)</f>
        <v>#NUM!</v>
      </c>
      <c r="O19" s="24">
        <f>IF('Gereden wedstrijden'!$L$7=6,LARGE(I19:M19,2),0)</f>
        <v>0</v>
      </c>
      <c r="P19" s="24" t="e">
        <f t="shared" si="1"/>
        <v>#NUM!</v>
      </c>
    </row>
    <row r="20" spans="1:16" s="22" customFormat="1" x14ac:dyDescent="0.3">
      <c r="C20" s="36" t="s">
        <v>418</v>
      </c>
      <c r="G20" s="33"/>
      <c r="I20" s="24"/>
      <c r="J20" s="25"/>
      <c r="K20" s="24"/>
      <c r="L20" s="25"/>
      <c r="M20" s="25"/>
      <c r="N20" s="24" t="e">
        <f>IF(OR('Gereden wedstrijden'!$L$7=5,'Gereden wedstrijden'!$L$7=6),LARGE(I20:M20,1),0)</f>
        <v>#NUM!</v>
      </c>
      <c r="O20" s="24">
        <f>IF('Gereden wedstrijden'!$L$7=6,LARGE(I20:M20,2),0)</f>
        <v>0</v>
      </c>
      <c r="P20" s="24" t="e">
        <f t="shared" si="1"/>
        <v>#NUM!</v>
      </c>
    </row>
    <row r="21" spans="1:16" s="22" customFormat="1" x14ac:dyDescent="0.3">
      <c r="C21" s="22" t="s">
        <v>541</v>
      </c>
      <c r="G21" s="33"/>
      <c r="H21" s="33"/>
      <c r="I21" s="25"/>
      <c r="J21" s="25"/>
      <c r="K21" s="24"/>
      <c r="L21" s="25"/>
      <c r="M21" s="25"/>
      <c r="N21" s="24" t="e">
        <f>IF(OR('Gereden wedstrijden'!$L$7=5,'Gereden wedstrijden'!$L$7=6),LARGE(I21:M21,1),0)</f>
        <v>#NUM!</v>
      </c>
      <c r="O21" s="24">
        <f>IF('Gereden wedstrijden'!$L$7=6,LARGE(I21:M21,2),0)</f>
        <v>0</v>
      </c>
      <c r="P21" s="24" t="e">
        <f t="shared" si="1"/>
        <v>#NUM!</v>
      </c>
    </row>
    <row r="22" spans="1:16" s="22" customFormat="1" x14ac:dyDescent="0.3">
      <c r="G22" s="33"/>
      <c r="I22" s="24"/>
      <c r="J22" s="25"/>
      <c r="K22" s="25"/>
      <c r="L22" s="25"/>
      <c r="M22" s="25"/>
      <c r="N22" s="24" t="e">
        <f>IF(OR('Gereden wedstrijden'!$L$7=5,'Gereden wedstrijden'!$L$7=6),LARGE(I22:M22,1),0)</f>
        <v>#NUM!</v>
      </c>
      <c r="O22" s="24">
        <f>IF('Gereden wedstrijden'!$L$7=6,LARGE(I22:M22,2),0)</f>
        <v>0</v>
      </c>
      <c r="P22" s="24" t="e">
        <f t="shared" si="1"/>
        <v>#NUM!</v>
      </c>
    </row>
    <row r="23" spans="1:16" s="22" customFormat="1" x14ac:dyDescent="0.3">
      <c r="G23" s="33"/>
      <c r="I23" s="25"/>
      <c r="J23" s="24"/>
      <c r="K23" s="24"/>
      <c r="L23" s="25"/>
      <c r="M23" s="25"/>
      <c r="N23" s="24" t="e">
        <f>IF(OR('Gereden wedstrijden'!$L$7=5,'Gereden wedstrijden'!$L$7=6),LARGE(I23:M23,1),0)</f>
        <v>#NUM!</v>
      </c>
      <c r="O23" s="24">
        <f>IF('Gereden wedstrijden'!$L$7=6,LARGE(I23:M23,2),0)</f>
        <v>0</v>
      </c>
      <c r="P23" s="24" t="e">
        <f t="shared" si="1"/>
        <v>#NUM!</v>
      </c>
    </row>
    <row r="24" spans="1:16" s="22" customFormat="1" x14ac:dyDescent="0.3">
      <c r="G24" s="33"/>
      <c r="I24" s="24"/>
      <c r="J24" s="25"/>
      <c r="K24" s="25"/>
      <c r="L24" s="25"/>
      <c r="M24" s="25"/>
      <c r="N24" s="24" t="e">
        <f>IF(OR('Gereden wedstrijden'!$L$7=5,'Gereden wedstrijden'!$L$7=6),LARGE(I24:M24,1),0)</f>
        <v>#NUM!</v>
      </c>
      <c r="O24" s="24">
        <f>IF('Gereden wedstrijden'!$L$7=6,LARGE(I24:M24,2),0)</f>
        <v>0</v>
      </c>
      <c r="P24" s="24" t="e">
        <f t="shared" si="1"/>
        <v>#NUM!</v>
      </c>
    </row>
    <row r="25" spans="1:16" s="22" customFormat="1" x14ac:dyDescent="0.3">
      <c r="C25" s="33"/>
      <c r="D25" s="33"/>
      <c r="G25" s="33"/>
      <c r="H25" s="33"/>
      <c r="I25" s="25"/>
      <c r="J25" s="25"/>
      <c r="K25" s="24"/>
      <c r="L25" s="25"/>
      <c r="M25" s="25"/>
      <c r="N25" s="24" t="e">
        <f>IF(OR('Gereden wedstrijden'!$L$7=5,'Gereden wedstrijden'!$L$7=6),LARGE(I25:M25,1),0)</f>
        <v>#NUM!</v>
      </c>
      <c r="O25" s="24">
        <f>IF('Gereden wedstrijden'!$L$7=6,LARGE(I25:M25,2),0)</f>
        <v>0</v>
      </c>
      <c r="P25" s="24" t="e">
        <f t="shared" si="1"/>
        <v>#NUM!</v>
      </c>
    </row>
    <row r="26" spans="1:16" s="22" customFormat="1" x14ac:dyDescent="0.3">
      <c r="G26" s="33"/>
      <c r="I26" s="24"/>
      <c r="J26" s="25"/>
      <c r="K26" s="25"/>
      <c r="L26" s="25"/>
      <c r="M26" s="25"/>
      <c r="N26" s="24" t="e">
        <f>IF(OR('Gereden wedstrijden'!$L$7=5,'Gereden wedstrijden'!$L$7=6),LARGE(I26:M26,1),0)</f>
        <v>#NUM!</v>
      </c>
      <c r="O26" s="24">
        <f>IF('Gereden wedstrijden'!$L$7=6,LARGE(I26:M26,2),0)</f>
        <v>0</v>
      </c>
      <c r="P26" s="24" t="e">
        <f t="shared" si="1"/>
        <v>#NUM!</v>
      </c>
    </row>
    <row r="27" spans="1:16" s="22" customFormat="1" x14ac:dyDescent="0.3">
      <c r="G27" s="33"/>
      <c r="I27" s="25"/>
      <c r="J27" s="24"/>
      <c r="K27" s="24"/>
      <c r="L27" s="25"/>
      <c r="M27" s="25"/>
      <c r="N27" s="24" t="e">
        <f>IF(OR('Gereden wedstrijden'!$L$7=5,'Gereden wedstrijden'!$L$7=6),LARGE(I27:M27,1),0)</f>
        <v>#NUM!</v>
      </c>
      <c r="O27" s="24">
        <f>IF('Gereden wedstrijden'!$L$7=6,LARGE(I27:M27,2),0)</f>
        <v>0</v>
      </c>
      <c r="P27" s="24" t="e">
        <f t="shared" si="1"/>
        <v>#NUM!</v>
      </c>
    </row>
    <row r="28" spans="1:16" s="22" customFormat="1" x14ac:dyDescent="0.3">
      <c r="C28" s="33"/>
      <c r="D28" s="33"/>
      <c r="G28" s="33"/>
      <c r="H28" s="33"/>
      <c r="I28" s="25"/>
      <c r="J28" s="25"/>
      <c r="K28" s="24"/>
      <c r="L28" s="25"/>
      <c r="M28" s="25"/>
      <c r="N28" s="24" t="e">
        <f>IF(OR('Gereden wedstrijden'!$L$7=5,'Gereden wedstrijden'!$L$7=6),LARGE(I28:M28,1),0)</f>
        <v>#NUM!</v>
      </c>
      <c r="O28" s="24">
        <f>IF('Gereden wedstrijden'!$L$7=6,LARGE(I28:M28,2),0)</f>
        <v>0</v>
      </c>
      <c r="P28" s="24" t="e">
        <f t="shared" si="1"/>
        <v>#NUM!</v>
      </c>
    </row>
    <row r="29" spans="1:16" s="22" customFormat="1" x14ac:dyDescent="0.3">
      <c r="G29" s="33"/>
      <c r="I29" s="25"/>
      <c r="J29" s="24"/>
      <c r="K29" s="24"/>
      <c r="L29" s="25"/>
      <c r="M29" s="25"/>
      <c r="N29" s="24" t="e">
        <f>IF(OR('Gereden wedstrijden'!$L$7=5,'Gereden wedstrijden'!$L$7=6),LARGE(I29:M29,1),0)</f>
        <v>#NUM!</v>
      </c>
      <c r="O29" s="24">
        <f>IF('Gereden wedstrijden'!$L$7=6,LARGE(I29:M29,2),0)</f>
        <v>0</v>
      </c>
      <c r="P29" s="24" t="e">
        <f t="shared" si="1"/>
        <v>#NUM!</v>
      </c>
    </row>
    <row r="30" spans="1:16" s="22" customFormat="1" x14ac:dyDescent="0.3">
      <c r="G30" s="33"/>
      <c r="I30" s="25"/>
      <c r="J30" s="24"/>
      <c r="K30" s="24"/>
      <c r="L30" s="25"/>
      <c r="M30" s="25"/>
      <c r="N30" s="24" t="e">
        <f>IF(OR('Gereden wedstrijden'!$L$7=5,'Gereden wedstrijden'!$L$7=6),LARGE(I30:M30,1),0)</f>
        <v>#NUM!</v>
      </c>
      <c r="O30" s="24">
        <f>IF('Gereden wedstrijden'!$L$7=6,LARGE(I30:M30,2),0)</f>
        <v>0</v>
      </c>
      <c r="P30" s="24" t="e">
        <f t="shared" si="1"/>
        <v>#NUM!</v>
      </c>
    </row>
    <row r="31" spans="1:16" s="22" customFormat="1" x14ac:dyDescent="0.3">
      <c r="G31" s="33"/>
      <c r="I31" s="24"/>
      <c r="J31" s="24"/>
      <c r="K31" s="25"/>
      <c r="L31" s="25"/>
      <c r="M31" s="25"/>
      <c r="N31" s="24" t="e">
        <f>IF(OR('Gereden wedstrijden'!$L$7=5,'Gereden wedstrijden'!$L$7=6),LARGE(I31:M31,1),0)</f>
        <v>#NUM!</v>
      </c>
      <c r="O31" s="24">
        <f>IF('Gereden wedstrijden'!$L$7=6,LARGE(I31:M31,2),0)</f>
        <v>0</v>
      </c>
      <c r="P31" s="24" t="e">
        <f t="shared" si="1"/>
        <v>#NUM!</v>
      </c>
    </row>
    <row r="32" spans="1:16" s="22" customFormat="1" x14ac:dyDescent="0.3">
      <c r="G32" s="33"/>
      <c r="I32" s="24"/>
      <c r="J32" s="25"/>
      <c r="K32" s="25"/>
      <c r="L32" s="25"/>
      <c r="M32" s="25"/>
      <c r="N32" s="24" t="e">
        <f>IF(OR('Gereden wedstrijden'!$L$7=5,'Gereden wedstrijden'!$L$7=6),LARGE(I32:M32,1),0)</f>
        <v>#NUM!</v>
      </c>
      <c r="O32" s="24">
        <f>IF('Gereden wedstrijden'!$L$7=6,LARGE(I32:M32,2),0)</f>
        <v>0</v>
      </c>
      <c r="P32" s="24" t="e">
        <f t="shared" si="1"/>
        <v>#NUM!</v>
      </c>
    </row>
    <row r="33" spans="1:17" s="22" customFormat="1" x14ac:dyDescent="0.3">
      <c r="C33" s="33"/>
      <c r="D33" s="33"/>
      <c r="G33" s="33"/>
      <c r="H33" s="33"/>
      <c r="I33" s="25"/>
      <c r="J33" s="25"/>
      <c r="K33" s="24"/>
      <c r="L33" s="25"/>
      <c r="M33" s="25"/>
      <c r="N33" s="24" t="e">
        <f>IF(OR('Gereden wedstrijden'!$L$7=5,'Gereden wedstrijden'!$L$7=6),LARGE(I33:M33,1),0)</f>
        <v>#NUM!</v>
      </c>
      <c r="O33" s="24">
        <f>IF('Gereden wedstrijden'!$L$7=6,LARGE(I33:M33,2),0)</f>
        <v>0</v>
      </c>
      <c r="P33" s="24" t="e">
        <f t="shared" si="1"/>
        <v>#NUM!</v>
      </c>
    </row>
    <row r="34" spans="1:17" s="22" customFormat="1" x14ac:dyDescent="0.3">
      <c r="B34" s="35"/>
      <c r="C34" s="35"/>
      <c r="D34" s="35"/>
      <c r="E34" s="35"/>
      <c r="F34" s="35"/>
      <c r="G34" s="35"/>
      <c r="H34" s="35"/>
      <c r="I34" s="34"/>
      <c r="J34" s="34"/>
      <c r="K34" s="34"/>
      <c r="L34" s="34"/>
      <c r="M34" s="34"/>
      <c r="N34" s="24" t="e">
        <f>IF(OR('Gereden wedstrijden'!$L$7=5,'Gereden wedstrijden'!$L$7=6),LARGE(I34:M34,1),0)</f>
        <v>#NUM!</v>
      </c>
      <c r="O34" s="24">
        <f>IF('Gereden wedstrijden'!$L$7=6,LARGE(I34:M34,2),0)</f>
        <v>0</v>
      </c>
      <c r="P34" s="24" t="e">
        <f t="shared" si="1"/>
        <v>#NUM!</v>
      </c>
      <c r="Q34" s="35"/>
    </row>
    <row r="35" spans="1:17" s="22" customFormat="1" x14ac:dyDescent="0.3">
      <c r="B35" s="33"/>
      <c r="C35" s="33"/>
      <c r="D35" s="33"/>
      <c r="F35" s="33"/>
      <c r="G35" s="33"/>
      <c r="H35" s="33"/>
      <c r="I35" s="25"/>
      <c r="J35" s="25"/>
      <c r="K35" s="25"/>
      <c r="L35" s="25"/>
      <c r="M35" s="25"/>
      <c r="N35" s="24" t="e">
        <f>IF(OR('Gereden wedstrijden'!$L$7=5,'Gereden wedstrijden'!$L$7=6),LARGE(I35:M35,1),0)</f>
        <v>#NUM!</v>
      </c>
      <c r="O35" s="24">
        <f>IF('Gereden wedstrijden'!$L$7=6,LARGE(I35:M35,2),0)</f>
        <v>0</v>
      </c>
      <c r="P35" s="24" t="e">
        <f t="shared" si="1"/>
        <v>#NUM!</v>
      </c>
    </row>
    <row r="36" spans="1:17" s="22" customFormat="1" x14ac:dyDescent="0.3">
      <c r="G36" s="33"/>
      <c r="I36" s="24"/>
      <c r="J36" s="25"/>
      <c r="K36" s="25"/>
      <c r="L36" s="25"/>
      <c r="M36" s="25"/>
      <c r="N36" s="24" t="e">
        <f>IF(OR('Gereden wedstrijden'!$L$7=5,'Gereden wedstrijden'!$L$7=6),LARGE(I36:M36,1),0)</f>
        <v>#NUM!</v>
      </c>
      <c r="O36" s="24">
        <f>IF('Gereden wedstrijden'!$L$7=6,LARGE(I36:M36,2),0)</f>
        <v>0</v>
      </c>
      <c r="P36" s="24" t="e">
        <f t="shared" si="1"/>
        <v>#NUM!</v>
      </c>
    </row>
    <row r="37" spans="1:17" s="22" customFormat="1" x14ac:dyDescent="0.3">
      <c r="B37" s="35"/>
      <c r="C37" s="35"/>
      <c r="D37" s="35"/>
      <c r="E37" s="35"/>
      <c r="F37" s="35"/>
      <c r="G37" s="35"/>
      <c r="H37" s="35"/>
      <c r="I37" s="34"/>
      <c r="J37" s="34"/>
      <c r="K37" s="34"/>
      <c r="L37" s="34"/>
      <c r="M37" s="34"/>
      <c r="N37" s="24" t="e">
        <f>IF(OR('Gereden wedstrijden'!$L$7=5,'Gereden wedstrijden'!$L$7=6),LARGE(I37:M37,1),0)</f>
        <v>#NUM!</v>
      </c>
      <c r="O37" s="24">
        <f>IF('Gereden wedstrijden'!$L$7=6,LARGE(I37:M37,2),0)</f>
        <v>0</v>
      </c>
      <c r="P37" s="24" t="e">
        <f t="shared" si="1"/>
        <v>#NUM!</v>
      </c>
      <c r="Q37" s="35"/>
    </row>
    <row r="38" spans="1:17" s="22" customFormat="1" x14ac:dyDescent="0.3">
      <c r="F38" s="33"/>
      <c r="G38" s="33"/>
      <c r="I38" s="25"/>
      <c r="J38" s="25"/>
      <c r="K38" s="25"/>
      <c r="L38" s="25"/>
      <c r="M38" s="25"/>
      <c r="N38" s="24" t="e">
        <f>IF(OR('Gereden wedstrijden'!$L$7=5,'Gereden wedstrijden'!$L$7=6),LARGE(I38:M38,1),0)</f>
        <v>#NUM!</v>
      </c>
      <c r="O38" s="24">
        <f>IF('Gereden wedstrijden'!$L$7=6,LARGE(I38:M38,2),0)</f>
        <v>0</v>
      </c>
      <c r="P38" s="24" t="e">
        <f t="shared" si="1"/>
        <v>#NUM!</v>
      </c>
    </row>
    <row r="39" spans="1:17" s="22" customFormat="1" x14ac:dyDescent="0.3">
      <c r="G39" s="33"/>
      <c r="I39" s="25"/>
      <c r="J39" s="25"/>
      <c r="K39" s="24"/>
      <c r="L39" s="25"/>
      <c r="M39" s="25"/>
      <c r="N39" s="24" t="e">
        <f>IF(OR('Gereden wedstrijden'!$L$7=5,'Gereden wedstrijden'!$L$7=6),LARGE(I39:M39,1),0)</f>
        <v>#NUM!</v>
      </c>
      <c r="O39" s="24">
        <f>IF('Gereden wedstrijden'!$L$7=6,LARGE(I39:M39,2),0)</f>
        <v>0</v>
      </c>
      <c r="P39" s="24" t="e">
        <f t="shared" si="1"/>
        <v>#NUM!</v>
      </c>
    </row>
    <row r="40" spans="1:17" s="22" customFormat="1" x14ac:dyDescent="0.3">
      <c r="G40" s="33"/>
      <c r="I40" s="24"/>
      <c r="J40" s="25"/>
      <c r="K40" s="25"/>
      <c r="L40" s="25"/>
      <c r="M40" s="25"/>
      <c r="N40" s="24" t="e">
        <f>IF(OR('Gereden wedstrijden'!$L$7=5,'Gereden wedstrijden'!$L$7=6),LARGE(I40:M40,1),0)</f>
        <v>#NUM!</v>
      </c>
      <c r="O40" s="24">
        <f>IF('Gereden wedstrijden'!$L$7=6,LARGE(I40:M40,2),0)</f>
        <v>0</v>
      </c>
      <c r="P40" s="24" t="e">
        <f t="shared" si="1"/>
        <v>#NUM!</v>
      </c>
    </row>
    <row r="41" spans="1:17" s="22" customFormat="1" x14ac:dyDescent="0.3">
      <c r="C41" s="33"/>
      <c r="F41" s="33"/>
      <c r="G41" s="33"/>
      <c r="H41" s="33"/>
      <c r="I41" s="25"/>
      <c r="J41" s="25"/>
      <c r="K41" s="25"/>
      <c r="L41" s="25"/>
      <c r="M41" s="25"/>
      <c r="N41" s="24" t="e">
        <f>IF(OR('Gereden wedstrijden'!$L$7=5,'Gereden wedstrijden'!$L$7=6),LARGE(I41:M41,1),0)</f>
        <v>#NUM!</v>
      </c>
      <c r="O41" s="24">
        <f>IF('Gereden wedstrijden'!$L$7=6,LARGE(I41:M41,2),0)</f>
        <v>0</v>
      </c>
      <c r="P41" s="24" t="e">
        <f t="shared" si="1"/>
        <v>#NUM!</v>
      </c>
    </row>
    <row r="42" spans="1:17" s="22" customFormat="1" x14ac:dyDescent="0.3">
      <c r="G42" s="33"/>
      <c r="I42" s="25"/>
      <c r="J42" s="25"/>
      <c r="K42" s="24"/>
      <c r="L42" s="25"/>
      <c r="M42" s="25"/>
      <c r="N42" s="24" t="e">
        <f>IF(OR('Gereden wedstrijden'!$L$7=5,'Gereden wedstrijden'!$L$7=6),LARGE(I42:M42,1),0)</f>
        <v>#NUM!</v>
      </c>
      <c r="O42" s="24">
        <f>IF('Gereden wedstrijden'!$L$7=6,LARGE(I42:M42,2),0)</f>
        <v>0</v>
      </c>
      <c r="P42" s="24" t="e">
        <f t="shared" si="1"/>
        <v>#NUM!</v>
      </c>
    </row>
    <row r="43" spans="1:17" s="22" customFormat="1" x14ac:dyDescent="0.3">
      <c r="C43" s="33"/>
      <c r="G43" s="33"/>
      <c r="H43" s="33"/>
      <c r="I43" s="25"/>
      <c r="J43" s="25"/>
      <c r="K43" s="25"/>
      <c r="L43" s="25"/>
      <c r="M43" s="25"/>
      <c r="N43" s="24" t="e">
        <f>IF(OR('Gereden wedstrijden'!$L$7=5,'Gereden wedstrijden'!$L$7=6),LARGE(I43:M43,1),0)</f>
        <v>#NUM!</v>
      </c>
      <c r="O43" s="24">
        <f>IF('Gereden wedstrijden'!$L$7=6,LARGE(I43:M43,2),0)</f>
        <v>0</v>
      </c>
      <c r="P43" s="24" t="e">
        <f t="shared" si="1"/>
        <v>#NUM!</v>
      </c>
    </row>
    <row r="44" spans="1:17" s="22" customFormat="1" x14ac:dyDescent="0.3">
      <c r="G44" s="33"/>
      <c r="I44" s="24"/>
      <c r="J44" s="25"/>
      <c r="K44" s="24"/>
      <c r="L44" s="25"/>
      <c r="M44" s="25"/>
      <c r="N44" s="24" t="e">
        <f>IF(OR('Gereden wedstrijden'!$L$7=5,'Gereden wedstrijden'!$L$7=6),LARGE(I44:M44,1),0)</f>
        <v>#NUM!</v>
      </c>
      <c r="O44" s="24">
        <f>IF('Gereden wedstrijden'!$L$7=6,LARGE(I44:M44,2),0)</f>
        <v>0</v>
      </c>
      <c r="P44" s="24" t="e">
        <f t="shared" si="1"/>
        <v>#NUM!</v>
      </c>
    </row>
    <row r="45" spans="1:17" s="22" customFormat="1" x14ac:dyDescent="0.3">
      <c r="G45" s="33"/>
      <c r="I45" s="24"/>
      <c r="J45" s="25"/>
      <c r="K45" s="24"/>
      <c r="L45" s="25"/>
      <c r="M45" s="25"/>
      <c r="N45" s="24" t="e">
        <f>IF(OR('Gereden wedstrijden'!$L$7=5,'Gereden wedstrijden'!$L$7=6),LARGE(I45:M45,1),0)</f>
        <v>#NUM!</v>
      </c>
      <c r="O45" s="24">
        <f>IF('Gereden wedstrijden'!$L$7=6,LARGE(I45:M45,2),0)</f>
        <v>0</v>
      </c>
      <c r="P45" s="24" t="e">
        <f t="shared" si="1"/>
        <v>#NUM!</v>
      </c>
    </row>
    <row r="46" spans="1:17" s="22" customFormat="1" x14ac:dyDescent="0.3">
      <c r="C46" s="33"/>
      <c r="F46" s="33"/>
      <c r="G46" s="33"/>
      <c r="H46" s="33"/>
      <c r="I46" s="25"/>
      <c r="J46" s="25"/>
      <c r="K46" s="25"/>
      <c r="L46" s="25"/>
      <c r="M46" s="25"/>
      <c r="N46" s="24" t="e">
        <f>IF(OR('Gereden wedstrijden'!$L$7=5,'Gereden wedstrijden'!$L$7=6),LARGE(I46:M46,1),0)</f>
        <v>#NUM!</v>
      </c>
      <c r="O46" s="24">
        <f>IF('Gereden wedstrijden'!$L$7=6,LARGE(I46:M46,2),0)</f>
        <v>0</v>
      </c>
      <c r="P46" s="24" t="e">
        <f t="shared" si="1"/>
        <v>#NUM!</v>
      </c>
    </row>
    <row r="47" spans="1:17" s="37" customFormat="1" x14ac:dyDescent="0.3">
      <c r="A47" s="22"/>
      <c r="B47" s="22"/>
      <c r="C47" s="22"/>
      <c r="D47" s="22"/>
      <c r="E47" s="22"/>
      <c r="F47" s="22"/>
      <c r="G47" s="33"/>
      <c r="H47" s="22"/>
      <c r="I47" s="25"/>
      <c r="J47" s="24"/>
      <c r="K47" s="25"/>
      <c r="L47" s="25"/>
      <c r="M47" s="25"/>
      <c r="N47" s="24" t="e">
        <f>IF(OR('Gereden wedstrijden'!$L$7=5,'Gereden wedstrijden'!$L$7=6),LARGE(I47:M47,1),0)</f>
        <v>#NUM!</v>
      </c>
      <c r="O47" s="24">
        <f>IF('Gereden wedstrijden'!$L$7=6,LARGE(I47:M47,2),0)</f>
        <v>0</v>
      </c>
      <c r="P47" s="24" t="e">
        <f t="shared" si="1"/>
        <v>#NUM!</v>
      </c>
      <c r="Q47" s="22"/>
    </row>
    <row r="48" spans="1:17" s="37" customFormat="1" x14ac:dyDescent="0.3">
      <c r="A48" s="22"/>
      <c r="B48" s="22"/>
      <c r="C48" s="33"/>
      <c r="D48" s="33"/>
      <c r="E48" s="22"/>
      <c r="F48" s="22"/>
      <c r="G48" s="33"/>
      <c r="H48" s="33"/>
      <c r="I48" s="25"/>
      <c r="J48" s="25"/>
      <c r="K48" s="24"/>
      <c r="L48" s="25"/>
      <c r="M48" s="25"/>
      <c r="N48" s="24" t="e">
        <f>IF(OR('Gereden wedstrijden'!$L$7=5,'Gereden wedstrijden'!$L$7=6),LARGE(I48:M48,1),0)</f>
        <v>#NUM!</v>
      </c>
      <c r="O48" s="24">
        <f>IF('Gereden wedstrijden'!$L$7=6,LARGE(I48:M48,2),0)</f>
        <v>0</v>
      </c>
      <c r="P48" s="24" t="e">
        <f t="shared" si="1"/>
        <v>#NUM!</v>
      </c>
      <c r="Q48" s="22"/>
    </row>
    <row r="49" spans="1:17" s="37" customFormat="1" x14ac:dyDescent="0.3">
      <c r="A49" s="22"/>
      <c r="B49" s="22"/>
      <c r="C49" s="22"/>
      <c r="D49" s="22"/>
      <c r="E49" s="22"/>
      <c r="F49" s="22"/>
      <c r="G49" s="33"/>
      <c r="H49" s="22"/>
      <c r="I49" s="25"/>
      <c r="J49" s="24"/>
      <c r="K49" s="24"/>
      <c r="L49" s="25"/>
      <c r="M49" s="25"/>
      <c r="N49" s="24" t="e">
        <f>IF(OR('Gereden wedstrijden'!$L$7=5,'Gereden wedstrijden'!$L$7=6),LARGE(I49:M49,1),0)</f>
        <v>#NUM!</v>
      </c>
      <c r="O49" s="24">
        <f>IF('Gereden wedstrijden'!$L$7=6,LARGE(I49:M49,2),0)</f>
        <v>0</v>
      </c>
      <c r="P49" s="24" t="e">
        <f t="shared" si="1"/>
        <v>#NUM!</v>
      </c>
      <c r="Q49" s="22"/>
    </row>
    <row r="50" spans="1:17" s="37" customFormat="1" x14ac:dyDescent="0.3">
      <c r="A50" s="22"/>
      <c r="B50" s="22"/>
      <c r="C50" s="22"/>
      <c r="D50" s="22"/>
      <c r="E50" s="22"/>
      <c r="F50" s="22"/>
      <c r="G50" s="33"/>
      <c r="H50" s="22"/>
      <c r="I50" s="24"/>
      <c r="J50" s="25"/>
      <c r="K50" s="24"/>
      <c r="L50" s="25"/>
      <c r="M50" s="25"/>
      <c r="N50" s="24" t="e">
        <f>IF(OR('Gereden wedstrijden'!$L$7=5,'Gereden wedstrijden'!$L$7=6),LARGE(I50:M50,1),0)</f>
        <v>#NUM!</v>
      </c>
      <c r="O50" s="24">
        <f>IF('Gereden wedstrijden'!$L$7=6,LARGE(I50:M50,2),0)</f>
        <v>0</v>
      </c>
      <c r="P50" s="24" t="e">
        <f t="shared" si="1"/>
        <v>#NUM!</v>
      </c>
      <c r="Q50" s="22"/>
    </row>
    <row r="51" spans="1:17" s="35" customFormat="1" x14ac:dyDescent="0.3">
      <c r="A51" s="22"/>
      <c r="B51" s="22"/>
      <c r="C51" s="33"/>
      <c r="D51" s="22"/>
      <c r="E51" s="22"/>
      <c r="F51" s="33"/>
      <c r="G51" s="33"/>
      <c r="H51" s="33"/>
      <c r="I51" s="25"/>
      <c r="J51" s="25"/>
      <c r="K51" s="25"/>
      <c r="L51" s="25"/>
      <c r="M51" s="25"/>
      <c r="N51" s="24" t="e">
        <f>IF(OR('Gereden wedstrijden'!$L$7=5,'Gereden wedstrijden'!$L$7=6),LARGE(I51:M51,1),0)</f>
        <v>#NUM!</v>
      </c>
      <c r="O51" s="24">
        <f>IF('Gereden wedstrijden'!$L$7=6,LARGE(I51:M51,2),0)</f>
        <v>0</v>
      </c>
      <c r="P51" s="24" t="e">
        <f t="shared" si="1"/>
        <v>#NUM!</v>
      </c>
      <c r="Q51" s="22"/>
    </row>
    <row r="52" spans="1:17" s="35" customFormat="1" x14ac:dyDescent="0.3">
      <c r="A52" s="22"/>
      <c r="B52" s="22"/>
      <c r="C52" s="22"/>
      <c r="D52" s="22"/>
      <c r="E52" s="22"/>
      <c r="F52" s="22"/>
      <c r="G52" s="33"/>
      <c r="H52" s="22"/>
      <c r="I52" s="24"/>
      <c r="J52" s="25"/>
      <c r="K52" s="24"/>
      <c r="L52" s="25"/>
      <c r="M52" s="25"/>
      <c r="N52" s="24" t="e">
        <f>IF(OR('Gereden wedstrijden'!$L$7=5,'Gereden wedstrijden'!$L$7=6),LARGE(I52:M52,1),0)</f>
        <v>#NUM!</v>
      </c>
      <c r="O52" s="24">
        <f>IF('Gereden wedstrijden'!$L$7=6,LARGE(I52:M52,2),0)</f>
        <v>0</v>
      </c>
      <c r="P52" s="24" t="e">
        <f t="shared" si="1"/>
        <v>#NUM!</v>
      </c>
      <c r="Q52" s="22"/>
    </row>
    <row r="53" spans="1:17" s="35" customFormat="1" x14ac:dyDescent="0.3">
      <c r="A53" s="22"/>
      <c r="B53" s="22"/>
      <c r="C53" s="22"/>
      <c r="D53" s="22"/>
      <c r="E53" s="22"/>
      <c r="F53" s="22"/>
      <c r="G53" s="33"/>
      <c r="H53" s="22"/>
      <c r="I53" s="25"/>
      <c r="J53" s="24"/>
      <c r="K53" s="24"/>
      <c r="L53" s="25"/>
      <c r="M53" s="25"/>
      <c r="N53" s="24" t="e">
        <f>IF(OR('Gereden wedstrijden'!$L$7=5,'Gereden wedstrijden'!$L$7=6),LARGE(I53:M53,1),0)</f>
        <v>#NUM!</v>
      </c>
      <c r="O53" s="24">
        <f>IF('Gereden wedstrijden'!$L$7=6,LARGE(I53:M53,2),0)</f>
        <v>0</v>
      </c>
      <c r="P53" s="24" t="e">
        <f t="shared" si="1"/>
        <v>#NUM!</v>
      </c>
      <c r="Q53" s="22"/>
    </row>
    <row r="54" spans="1:17" s="35" customFormat="1" x14ac:dyDescent="0.3">
      <c r="A54" s="22"/>
      <c r="B54" s="22"/>
      <c r="C54" s="22"/>
      <c r="D54" s="22"/>
      <c r="E54" s="22"/>
      <c r="F54" s="22"/>
      <c r="G54" s="33"/>
      <c r="H54" s="22"/>
      <c r="I54" s="25"/>
      <c r="J54" s="24"/>
      <c r="K54" s="25"/>
      <c r="L54" s="25"/>
      <c r="M54" s="25"/>
      <c r="N54" s="24" t="e">
        <f>IF(OR('Gereden wedstrijden'!$L$7=5,'Gereden wedstrijden'!$L$7=6),LARGE(I54:M54,1),0)</f>
        <v>#NUM!</v>
      </c>
      <c r="O54" s="24">
        <f>IF('Gereden wedstrijden'!$L$7=6,LARGE(I54:M54,2),0)</f>
        <v>0</v>
      </c>
      <c r="P54" s="24" t="e">
        <f t="shared" si="1"/>
        <v>#NUM!</v>
      </c>
      <c r="Q54" s="22"/>
    </row>
    <row r="55" spans="1:17" s="35" customFormat="1" x14ac:dyDescent="0.3">
      <c r="A55" s="22"/>
      <c r="B55" s="22"/>
      <c r="C55" s="22"/>
      <c r="D55" s="22"/>
      <c r="E55" s="22"/>
      <c r="F55" s="22"/>
      <c r="G55" s="33"/>
      <c r="H55" s="22"/>
      <c r="I55" s="25"/>
      <c r="J55" s="24"/>
      <c r="K55" s="25"/>
      <c r="L55" s="25"/>
      <c r="M55" s="25"/>
      <c r="N55" s="24" t="e">
        <f>IF(OR('Gereden wedstrijden'!$L$7=5,'Gereden wedstrijden'!$L$7=6),LARGE(I55:M55,1),0)</f>
        <v>#NUM!</v>
      </c>
      <c r="O55" s="24">
        <f>IF('Gereden wedstrijden'!$L$7=6,LARGE(I55:M55,2),0)</f>
        <v>0</v>
      </c>
      <c r="P55" s="24" t="e">
        <f t="shared" si="1"/>
        <v>#NUM!</v>
      </c>
      <c r="Q55" s="22"/>
    </row>
    <row r="56" spans="1:17" s="35" customFormat="1" x14ac:dyDescent="0.3">
      <c r="A56" s="22"/>
      <c r="B56" s="22"/>
      <c r="C56" s="22"/>
      <c r="D56" s="22"/>
      <c r="E56" s="22"/>
      <c r="F56" s="22"/>
      <c r="G56" s="33"/>
      <c r="H56" s="22"/>
      <c r="I56" s="24"/>
      <c r="J56" s="25"/>
      <c r="K56" s="25"/>
      <c r="L56" s="25"/>
      <c r="M56" s="25"/>
      <c r="N56" s="24" t="e">
        <f>IF(OR('Gereden wedstrijden'!$L$7=5,'Gereden wedstrijden'!$L$7=6),LARGE(I56:M56,1),0)</f>
        <v>#NUM!</v>
      </c>
      <c r="O56" s="24">
        <f>IF('Gereden wedstrijden'!$L$7=6,LARGE(I56:M56,2),0)</f>
        <v>0</v>
      </c>
      <c r="P56" s="24" t="e">
        <f t="shared" si="1"/>
        <v>#NUM!</v>
      </c>
      <c r="Q56" s="22"/>
    </row>
    <row r="57" spans="1:17" s="35" customFormat="1" x14ac:dyDescent="0.3">
      <c r="A57" s="22"/>
      <c r="B57" s="22"/>
      <c r="C57" s="22"/>
      <c r="D57" s="22"/>
      <c r="E57" s="22"/>
      <c r="F57" s="22"/>
      <c r="G57" s="33"/>
      <c r="H57" s="22"/>
      <c r="I57" s="24"/>
      <c r="J57" s="25"/>
      <c r="K57" s="24"/>
      <c r="L57" s="25"/>
      <c r="M57" s="25"/>
      <c r="N57" s="24" t="e">
        <f>IF(OR('Gereden wedstrijden'!$L$7=5,'Gereden wedstrijden'!$L$7=6),LARGE(I57:M57,1),0)</f>
        <v>#NUM!</v>
      </c>
      <c r="O57" s="24">
        <f>IF('Gereden wedstrijden'!$L$7=6,LARGE(I57:M57,2),0)</f>
        <v>0</v>
      </c>
      <c r="P57" s="24" t="e">
        <f t="shared" si="1"/>
        <v>#NUM!</v>
      </c>
      <c r="Q57" s="22"/>
    </row>
    <row r="58" spans="1:17" s="35" customFormat="1" x14ac:dyDescent="0.3">
      <c r="A58" s="22"/>
      <c r="B58" s="22"/>
      <c r="C58" s="22"/>
      <c r="D58" s="22"/>
      <c r="E58" s="22"/>
      <c r="F58" s="22"/>
      <c r="G58" s="33"/>
      <c r="H58" s="22"/>
      <c r="I58" s="25"/>
      <c r="J58" s="24"/>
      <c r="K58" s="25"/>
      <c r="L58" s="25"/>
      <c r="M58" s="25"/>
      <c r="N58" s="24" t="e">
        <f>IF(OR('Gereden wedstrijden'!$L$7=5,'Gereden wedstrijden'!$L$7=6),LARGE(I58:M58,1),0)</f>
        <v>#NUM!</v>
      </c>
      <c r="O58" s="24">
        <f>IF('Gereden wedstrijden'!$L$7=6,LARGE(I58:M58,2),0)</f>
        <v>0</v>
      </c>
      <c r="P58" s="24" t="e">
        <f t="shared" si="1"/>
        <v>#NUM!</v>
      </c>
      <c r="Q58" s="22"/>
    </row>
    <row r="59" spans="1:17" s="35" customFormat="1" x14ac:dyDescent="0.3">
      <c r="A59" s="22"/>
      <c r="B59" s="22"/>
      <c r="C59" s="22"/>
      <c r="D59" s="22"/>
      <c r="E59" s="22"/>
      <c r="F59" s="22"/>
      <c r="G59" s="33"/>
      <c r="H59" s="22"/>
      <c r="I59" s="24"/>
      <c r="J59" s="25"/>
      <c r="K59" s="24"/>
      <c r="L59" s="25"/>
      <c r="M59" s="25"/>
      <c r="N59" s="24" t="e">
        <f>IF(OR('Gereden wedstrijden'!$L$7=5,'Gereden wedstrijden'!$L$7=6),LARGE(I59:M59,1),0)</f>
        <v>#NUM!</v>
      </c>
      <c r="O59" s="24">
        <f>IF('Gereden wedstrijden'!$L$7=6,LARGE(I59:M59,2),0)</f>
        <v>0</v>
      </c>
      <c r="P59" s="24" t="e">
        <f t="shared" si="1"/>
        <v>#NUM!</v>
      </c>
      <c r="Q59" s="22"/>
    </row>
    <row r="60" spans="1:17" s="38" customFormat="1" x14ac:dyDescent="0.3">
      <c r="A60" s="12"/>
      <c r="B60" s="12"/>
      <c r="C60" s="12"/>
      <c r="D60" s="12"/>
      <c r="E60" s="12"/>
      <c r="F60" s="12"/>
      <c r="G60" s="12"/>
      <c r="H60" s="12"/>
      <c r="I60" s="13"/>
      <c r="J60" s="13"/>
      <c r="K60" s="13"/>
      <c r="L60" s="13"/>
      <c r="M60" s="13"/>
      <c r="N60" s="13"/>
      <c r="O60" s="13"/>
      <c r="P60" s="13"/>
      <c r="Q60" s="12"/>
    </row>
    <row r="61" spans="1:17" s="38" customFormat="1" ht="13.2" x14ac:dyDescent="0.25">
      <c r="I61" s="39"/>
      <c r="J61" s="39"/>
      <c r="K61" s="39"/>
      <c r="L61" s="39"/>
      <c r="M61" s="39"/>
      <c r="N61" s="39"/>
      <c r="O61" s="39"/>
      <c r="P61" s="39"/>
    </row>
    <row r="62" spans="1:17" s="38" customFormat="1" ht="13.2" x14ac:dyDescent="0.25">
      <c r="I62" s="39"/>
      <c r="J62" s="39"/>
      <c r="K62" s="39"/>
      <c r="L62" s="39"/>
      <c r="M62" s="39"/>
      <c r="N62" s="39"/>
      <c r="O62" s="39"/>
      <c r="P62" s="39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B17" sqref="B17"/>
    </sheetView>
  </sheetViews>
  <sheetFormatPr defaultColWidth="9.109375" defaultRowHeight="14.4" outlineLevelCol="1" x14ac:dyDescent="0.3"/>
  <cols>
    <col min="1" max="1" width="5.33203125" style="12" customWidth="1"/>
    <col min="2" max="2" width="10.6640625" style="12" customWidth="1"/>
    <col min="3" max="3" width="27.5546875" style="12" customWidth="1"/>
    <col min="4" max="4" width="12" style="12" customWidth="1"/>
    <col min="5" max="5" width="6.109375" style="12" customWidth="1"/>
    <col min="6" max="6" width="4" style="12" customWidth="1"/>
    <col min="7" max="7" width="4.44140625" style="12" customWidth="1"/>
    <col min="8" max="8" width="19.5546875" style="12" customWidth="1"/>
    <col min="9" max="9" width="12.33203125" style="13" customWidth="1"/>
    <col min="10" max="10" width="10.88671875" style="13" customWidth="1"/>
    <col min="11" max="11" width="13.5546875" style="13" customWidth="1"/>
    <col min="12" max="12" width="10.109375" style="13" customWidth="1"/>
    <col min="13" max="13" width="12" style="13" bestFit="1" customWidth="1"/>
    <col min="14" max="15" width="9.109375" style="13" hidden="1" customWidth="1" outlineLevel="1"/>
    <col min="16" max="16" width="7.44140625" style="13" customWidth="1" collapsed="1"/>
    <col min="17" max="16384" width="9.109375" style="12"/>
  </cols>
  <sheetData>
    <row r="1" spans="1:17" x14ac:dyDescent="0.3">
      <c r="A1" s="14"/>
      <c r="B1" s="14"/>
      <c r="C1" s="14"/>
      <c r="D1" s="14"/>
      <c r="E1" s="14"/>
      <c r="F1" s="14"/>
      <c r="G1" s="14"/>
      <c r="H1" s="14"/>
      <c r="I1" s="18" t="s">
        <v>1</v>
      </c>
      <c r="J1" s="18" t="s">
        <v>2</v>
      </c>
      <c r="K1" s="18" t="s">
        <v>3</v>
      </c>
      <c r="L1" s="18" t="s">
        <v>4</v>
      </c>
      <c r="M1" s="18" t="s">
        <v>3</v>
      </c>
      <c r="N1" s="18"/>
      <c r="O1" s="18"/>
    </row>
    <row r="2" spans="1:17" x14ac:dyDescent="0.3">
      <c r="A2" s="14"/>
      <c r="B2" s="14"/>
      <c r="C2" s="14"/>
      <c r="D2" s="14"/>
      <c r="E2" s="14"/>
      <c r="F2" s="14"/>
      <c r="G2" s="14"/>
      <c r="H2" s="14"/>
      <c r="I2" s="15">
        <v>42687</v>
      </c>
      <c r="J2" s="15">
        <v>42694</v>
      </c>
      <c r="K2" s="15">
        <v>42700</v>
      </c>
      <c r="L2" s="15">
        <v>42707</v>
      </c>
      <c r="M2" s="15">
        <v>42722</v>
      </c>
      <c r="N2" s="15"/>
      <c r="O2" s="15"/>
    </row>
    <row r="3" spans="1:17" x14ac:dyDescent="0.3">
      <c r="A3" s="16" t="s">
        <v>5</v>
      </c>
      <c r="B3" s="16" t="s">
        <v>6</v>
      </c>
      <c r="C3" s="16" t="s">
        <v>7</v>
      </c>
      <c r="D3" s="16" t="s">
        <v>8</v>
      </c>
      <c r="E3" s="17" t="s">
        <v>9</v>
      </c>
      <c r="F3" s="16" t="s">
        <v>10</v>
      </c>
      <c r="G3" s="16" t="s">
        <v>11</v>
      </c>
      <c r="H3" s="16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8" t="s">
        <v>19</v>
      </c>
      <c r="P3" s="18" t="s">
        <v>20</v>
      </c>
    </row>
    <row r="4" spans="1:17" s="49" customFormat="1" x14ac:dyDescent="0.3">
      <c r="A4" s="50">
        <v>1</v>
      </c>
      <c r="B4" s="50" t="s">
        <v>516</v>
      </c>
      <c r="C4" s="50" t="s">
        <v>485</v>
      </c>
      <c r="D4" s="50" t="s">
        <v>517</v>
      </c>
      <c r="E4" s="50"/>
      <c r="F4" s="50" t="s">
        <v>515</v>
      </c>
      <c r="G4" s="50" t="s">
        <v>25</v>
      </c>
      <c r="H4" s="50" t="s">
        <v>34</v>
      </c>
      <c r="I4" s="50">
        <v>2</v>
      </c>
      <c r="J4" s="50">
        <v>2</v>
      </c>
      <c r="K4" s="50">
        <v>4</v>
      </c>
      <c r="L4" s="51">
        <v>1</v>
      </c>
      <c r="M4" s="51">
        <v>1</v>
      </c>
      <c r="N4" s="50">
        <f>IF(OR('Gereden wedstrijden'!$L$7=5,'Gereden wedstrijden'!$L$7=5),LARGE(I4:M4,1),0)</f>
        <v>4</v>
      </c>
      <c r="O4" s="50">
        <f>IF('Gereden wedstrijden'!$L$7=6,LARGE(I4:M4,2),0)</f>
        <v>0</v>
      </c>
      <c r="P4" s="50">
        <f>SUM(I4:M4)-SUM(N4:O4)</f>
        <v>6</v>
      </c>
      <c r="Q4" s="49" t="s">
        <v>543</v>
      </c>
    </row>
    <row r="5" spans="1:17" s="52" customFormat="1" x14ac:dyDescent="0.3">
      <c r="A5" s="53">
        <v>2</v>
      </c>
      <c r="B5" s="53" t="s">
        <v>512</v>
      </c>
      <c r="C5" s="53" t="s">
        <v>513</v>
      </c>
      <c r="D5" s="53" t="s">
        <v>514</v>
      </c>
      <c r="E5" s="53"/>
      <c r="F5" s="53" t="s">
        <v>515</v>
      </c>
      <c r="G5" s="53" t="s">
        <v>25</v>
      </c>
      <c r="H5" s="53" t="s">
        <v>73</v>
      </c>
      <c r="I5" s="53">
        <v>1</v>
      </c>
      <c r="J5" s="53">
        <v>1</v>
      </c>
      <c r="K5" s="53">
        <v>1</v>
      </c>
      <c r="L5" s="54">
        <v>3</v>
      </c>
      <c r="M5" s="54">
        <v>3</v>
      </c>
      <c r="N5" s="53">
        <f>IF(OR('Gereden wedstrijden'!$L$7=5,'Gereden wedstrijden'!$L$7=5),LARGE(I5:M5,1),0)</f>
        <v>3</v>
      </c>
      <c r="O5" s="53">
        <f>IF('Gereden wedstrijden'!$L$7=6,LARGE(I5:M5,2),0)</f>
        <v>0</v>
      </c>
      <c r="P5" s="53">
        <f>SUM(I5:M5)-SUM(N5:O5)</f>
        <v>6</v>
      </c>
      <c r="Q5" s="52" t="s">
        <v>544</v>
      </c>
    </row>
    <row r="6" spans="1:17" s="52" customFormat="1" x14ac:dyDescent="0.3">
      <c r="A6" s="53">
        <v>3</v>
      </c>
      <c r="B6" s="53" t="s">
        <v>521</v>
      </c>
      <c r="C6" s="53" t="s">
        <v>522</v>
      </c>
      <c r="D6" s="53" t="s">
        <v>193</v>
      </c>
      <c r="E6" s="53"/>
      <c r="F6" s="53" t="s">
        <v>515</v>
      </c>
      <c r="G6" s="53" t="s">
        <v>25</v>
      </c>
      <c r="H6" s="53" t="s">
        <v>58</v>
      </c>
      <c r="I6" s="53">
        <v>3</v>
      </c>
      <c r="J6" s="53">
        <v>6</v>
      </c>
      <c r="K6" s="53">
        <v>99</v>
      </c>
      <c r="L6" s="54">
        <v>2</v>
      </c>
      <c r="M6" s="54">
        <v>2</v>
      </c>
      <c r="N6" s="53">
        <f>IF(OR('Gereden wedstrijden'!$L$7=5,'Gereden wedstrijden'!$L$7=5),LARGE(I6:M6,1),0)</f>
        <v>99</v>
      </c>
      <c r="O6" s="53">
        <f>IF('Gereden wedstrijden'!$L$7=6,LARGE(I6:M6,2),0)</f>
        <v>0</v>
      </c>
      <c r="P6" s="53">
        <f>SUM(I6:M6)-SUM(N6:O6)</f>
        <v>13</v>
      </c>
      <c r="Q6" s="52" t="s">
        <v>544</v>
      </c>
    </row>
    <row r="7" spans="1:17" s="22" customForma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0"/>
      <c r="O7" s="20"/>
      <c r="P7" s="20"/>
    </row>
    <row r="8" spans="1:17" s="22" customFormat="1" x14ac:dyDescent="0.3">
      <c r="A8" s="20">
        <v>4</v>
      </c>
      <c r="B8" s="20" t="s">
        <v>518</v>
      </c>
      <c r="C8" s="20" t="s">
        <v>519</v>
      </c>
      <c r="D8" s="20" t="s">
        <v>520</v>
      </c>
      <c r="E8" s="20"/>
      <c r="F8" s="20" t="s">
        <v>515</v>
      </c>
      <c r="G8" s="20" t="s">
        <v>25</v>
      </c>
      <c r="H8" s="20" t="s">
        <v>100</v>
      </c>
      <c r="I8" s="20">
        <v>4</v>
      </c>
      <c r="J8" s="20">
        <v>4</v>
      </c>
      <c r="K8" s="20">
        <v>2</v>
      </c>
      <c r="L8" s="21">
        <v>99</v>
      </c>
      <c r="M8" s="21">
        <v>4</v>
      </c>
      <c r="N8" s="20">
        <f>IF(OR('Gereden wedstrijden'!$L$7=5,'Gereden wedstrijden'!$L$7=5),LARGE(I8:M8,1),0)</f>
        <v>99</v>
      </c>
      <c r="O8" s="20">
        <f>IF('Gereden wedstrijden'!$L$7=6,LARGE(I8:M8,2),0)</f>
        <v>0</v>
      </c>
      <c r="P8" s="20">
        <f>SUM(I8:M8)-SUM(N8:O8)</f>
        <v>14</v>
      </c>
    </row>
    <row r="9" spans="1:17" s="22" customFormat="1" x14ac:dyDescent="0.3">
      <c r="A9" s="20">
        <v>5</v>
      </c>
      <c r="B9" s="20" t="s">
        <v>523</v>
      </c>
      <c r="C9" s="20" t="s">
        <v>524</v>
      </c>
      <c r="D9" s="20" t="s">
        <v>525</v>
      </c>
      <c r="E9" s="20"/>
      <c r="F9" s="20" t="s">
        <v>515</v>
      </c>
      <c r="G9" s="20" t="s">
        <v>25</v>
      </c>
      <c r="H9" s="20" t="s">
        <v>2</v>
      </c>
      <c r="I9" s="20">
        <v>99</v>
      </c>
      <c r="J9" s="20">
        <v>5</v>
      </c>
      <c r="K9" s="20">
        <v>3</v>
      </c>
      <c r="L9" s="21">
        <v>5</v>
      </c>
      <c r="M9" s="21">
        <v>5</v>
      </c>
      <c r="N9" s="20">
        <f>IF(OR('Gereden wedstrijden'!$L$7=5,'Gereden wedstrijden'!$L$7=5),LARGE(I9:M9,1),0)</f>
        <v>99</v>
      </c>
      <c r="O9" s="20">
        <f>IF('Gereden wedstrijden'!$L$7=6,LARGE(I9:M9,2),0)</f>
        <v>0</v>
      </c>
      <c r="P9" s="20">
        <f>SUM(I9:M9)-SUM(N9:O9)</f>
        <v>18</v>
      </c>
    </row>
    <row r="10" spans="1:17" s="22" customFormat="1" x14ac:dyDescent="0.3"/>
    <row r="11" spans="1:17" s="22" customFormat="1" x14ac:dyDescent="0.3">
      <c r="A11" s="24">
        <v>6</v>
      </c>
      <c r="B11" s="24" t="s">
        <v>526</v>
      </c>
      <c r="C11" s="24" t="s">
        <v>527</v>
      </c>
      <c r="D11" s="24" t="s">
        <v>528</v>
      </c>
      <c r="E11" s="24"/>
      <c r="F11" s="24" t="s">
        <v>515</v>
      </c>
      <c r="G11" s="24" t="s">
        <v>25</v>
      </c>
      <c r="H11" s="24" t="s">
        <v>117</v>
      </c>
      <c r="I11" s="24">
        <v>5</v>
      </c>
      <c r="J11" s="24">
        <v>7</v>
      </c>
      <c r="K11" s="24">
        <v>5</v>
      </c>
      <c r="L11" s="25">
        <v>4</v>
      </c>
      <c r="M11" s="25"/>
      <c r="N11" s="24">
        <f>IF(OR('Gereden wedstrijden'!$L$7=5,'Gereden wedstrijden'!$L$7=5),LARGE(I11:M11,1),0)</f>
        <v>7</v>
      </c>
      <c r="O11" s="24">
        <f>IF('Gereden wedstrijden'!$L$7=6,LARGE(I11:M11,2),0)</f>
        <v>0</v>
      </c>
      <c r="P11" s="24">
        <f>SUM(I11:M11)-SUM(N11:O11)</f>
        <v>14</v>
      </c>
    </row>
    <row r="12" spans="1:17" s="22" customFormat="1" x14ac:dyDescent="0.3">
      <c r="A12" s="24">
        <v>7</v>
      </c>
      <c r="B12" s="24" t="s">
        <v>529</v>
      </c>
      <c r="C12" s="24" t="s">
        <v>530</v>
      </c>
      <c r="D12" s="24" t="s">
        <v>531</v>
      </c>
      <c r="E12" s="24"/>
      <c r="F12" s="24" t="s">
        <v>515</v>
      </c>
      <c r="G12" s="24" t="s">
        <v>25</v>
      </c>
      <c r="H12" s="24" t="s">
        <v>1</v>
      </c>
      <c r="I12" s="24">
        <v>6</v>
      </c>
      <c r="J12" s="24">
        <v>3</v>
      </c>
      <c r="K12" s="24">
        <v>99</v>
      </c>
      <c r="L12" s="25">
        <v>99</v>
      </c>
      <c r="M12" s="25"/>
      <c r="N12" s="24">
        <f>IF(OR('Gereden wedstrijden'!$L$7=4,'Gereden wedstrijden'!$L$7=4),LARGE(I12:M12,1),0)</f>
        <v>0</v>
      </c>
      <c r="O12" s="24">
        <f>IF('Gereden wedstrijden'!$L$7=6,LARGE(I12:M12,2),0)</f>
        <v>0</v>
      </c>
      <c r="P12" s="24">
        <f t="shared" ref="P12:P58" si="0">SUM(I12:M12)-SUM(N12:O12)</f>
        <v>207</v>
      </c>
    </row>
    <row r="13" spans="1:17" s="22" customFormat="1" x14ac:dyDescent="0.3">
      <c r="A13" s="24">
        <v>8</v>
      </c>
      <c r="B13" s="24" t="s">
        <v>532</v>
      </c>
      <c r="C13" s="24" t="s">
        <v>389</v>
      </c>
      <c r="D13" s="24" t="s">
        <v>533</v>
      </c>
      <c r="E13" s="24"/>
      <c r="F13" s="24" t="s">
        <v>515</v>
      </c>
      <c r="G13" s="24" t="s">
        <v>25</v>
      </c>
      <c r="H13" s="24" t="s">
        <v>30</v>
      </c>
      <c r="I13" s="24">
        <v>8</v>
      </c>
      <c r="J13" s="24">
        <v>99</v>
      </c>
      <c r="K13" s="24">
        <v>99</v>
      </c>
      <c r="L13" s="25">
        <v>6</v>
      </c>
      <c r="M13" s="25"/>
      <c r="N13" s="24">
        <f>IF(OR('Gereden wedstrijden'!$L$7=4,'Gereden wedstrijden'!$L$7=4),LARGE(I13:M13,1),0)</f>
        <v>0</v>
      </c>
      <c r="O13" s="24">
        <f>IF('Gereden wedstrijden'!$L$7=6,LARGE(I13:M13,2),0)</f>
        <v>0</v>
      </c>
      <c r="P13" s="24">
        <f t="shared" si="0"/>
        <v>212</v>
      </c>
    </row>
    <row r="14" spans="1:17" s="22" customFormat="1" x14ac:dyDescent="0.3">
      <c r="A14" s="24">
        <v>9</v>
      </c>
      <c r="B14" s="24" t="s">
        <v>534</v>
      </c>
      <c r="C14" s="24" t="s">
        <v>522</v>
      </c>
      <c r="D14" s="24" t="s">
        <v>535</v>
      </c>
      <c r="E14" s="24"/>
      <c r="F14" s="24" t="s">
        <v>515</v>
      </c>
      <c r="G14" s="24" t="s">
        <v>25</v>
      </c>
      <c r="H14" s="24" t="s">
        <v>58</v>
      </c>
      <c r="I14" s="24">
        <v>7</v>
      </c>
      <c r="J14" s="24">
        <v>90</v>
      </c>
      <c r="K14" s="24">
        <v>99</v>
      </c>
      <c r="L14" s="25">
        <v>99</v>
      </c>
      <c r="M14" s="25"/>
      <c r="N14" s="24">
        <f>IF(OR('Gereden wedstrijden'!$L$7=4,'Gereden wedstrijden'!$L$7=4),LARGE(I14:M14,1),0)</f>
        <v>0</v>
      </c>
      <c r="O14" s="24">
        <f>IF('Gereden wedstrijden'!$L$7=6,LARGE(I14:M14,2),0)</f>
        <v>0</v>
      </c>
      <c r="P14" s="24">
        <f t="shared" si="0"/>
        <v>295</v>
      </c>
    </row>
    <row r="15" spans="1:17" s="22" customFormat="1" x14ac:dyDescent="0.3">
      <c r="A15" s="44"/>
      <c r="B15"/>
      <c r="C15"/>
      <c r="D15"/>
      <c r="G15" s="33"/>
      <c r="I15" s="24"/>
      <c r="J15" s="24"/>
      <c r="K15" s="25"/>
      <c r="L15" s="25"/>
      <c r="M15" s="25"/>
      <c r="N15" s="24" t="e">
        <f>IF(OR('Gereden wedstrijden'!$L$7=5,'Gereden wedstrijden'!$L$7=6),LARGE(I15:M15,1),0)</f>
        <v>#NUM!</v>
      </c>
      <c r="O15" s="24">
        <f>IF('Gereden wedstrijden'!$L$7=6,LARGE(I15:M15,2),0)</f>
        <v>0</v>
      </c>
      <c r="P15" s="24"/>
    </row>
    <row r="16" spans="1:17" s="22" customFormat="1" x14ac:dyDescent="0.3">
      <c r="A16" s="44"/>
      <c r="C16" s="33"/>
      <c r="D16" s="33"/>
      <c r="G16" s="33"/>
      <c r="I16" s="24"/>
      <c r="J16" s="25"/>
      <c r="K16" s="24"/>
      <c r="L16" s="25"/>
      <c r="M16" s="25"/>
      <c r="N16" s="24" t="e">
        <f>IF(OR('Gereden wedstrijden'!$L$7=5,'Gereden wedstrijden'!$L$7=6),LARGE(I16:M16,1),0)</f>
        <v>#NUM!</v>
      </c>
      <c r="O16" s="24">
        <f>IF('Gereden wedstrijden'!$L$7=6,LARGE(I16:M16,2),0)</f>
        <v>0</v>
      </c>
      <c r="P16" s="24"/>
    </row>
    <row r="17" spans="1:16" s="22" customFormat="1" x14ac:dyDescent="0.3">
      <c r="A17" s="44"/>
      <c r="G17" s="33"/>
      <c r="I17" s="24"/>
      <c r="J17" s="25"/>
      <c r="K17" s="25"/>
      <c r="L17" s="25"/>
      <c r="M17" s="25"/>
      <c r="N17" s="24" t="e">
        <f>IF(OR('Gereden wedstrijden'!$L$7=5,'Gereden wedstrijden'!$L$7=6),LARGE(I17:M17,1),0)</f>
        <v>#NUM!</v>
      </c>
      <c r="O17" s="24">
        <f>IF('Gereden wedstrijden'!$L$7=6,LARGE(I17:M17,2),0)</f>
        <v>0</v>
      </c>
      <c r="P17" s="24"/>
    </row>
    <row r="18" spans="1:16" s="22" customFormat="1" x14ac:dyDescent="0.3">
      <c r="A18" s="44"/>
      <c r="G18" s="33"/>
      <c r="I18" s="24"/>
      <c r="J18" s="25"/>
      <c r="K18" s="24"/>
      <c r="L18" s="25"/>
      <c r="M18" s="25"/>
      <c r="N18" s="24" t="e">
        <f>IF(OR('Gereden wedstrijden'!$L$7=5,'Gereden wedstrijden'!$L$7=6),LARGE(I18:M18,1),0)</f>
        <v>#NUM!</v>
      </c>
      <c r="O18" s="24">
        <f>IF('Gereden wedstrijden'!$L$7=6,LARGE(I18:M18,2),0)</f>
        <v>0</v>
      </c>
      <c r="P18" s="24"/>
    </row>
    <row r="19" spans="1:16" s="22" customFormat="1" x14ac:dyDescent="0.3">
      <c r="G19" s="33"/>
      <c r="I19" s="24"/>
      <c r="J19" s="25"/>
      <c r="K19" s="24"/>
      <c r="L19" s="25"/>
      <c r="M19" s="25"/>
      <c r="N19" s="24" t="e">
        <f>IF(OR('Gereden wedstrijden'!$L$7=5,'Gereden wedstrijden'!$L$7=6),LARGE(I19:M19,1),0)</f>
        <v>#NUM!</v>
      </c>
      <c r="O19" s="24">
        <f>IF('Gereden wedstrijden'!$L$7=6,LARGE(I19:M19,2),0)</f>
        <v>0</v>
      </c>
      <c r="P19" s="24"/>
    </row>
    <row r="20" spans="1:16" s="22" customFormat="1" x14ac:dyDescent="0.3">
      <c r="C20" s="36" t="s">
        <v>418</v>
      </c>
      <c r="G20" s="33"/>
      <c r="H20" s="33"/>
      <c r="I20" s="25"/>
      <c r="J20" s="25"/>
      <c r="K20" s="24"/>
      <c r="L20" s="25"/>
      <c r="M20" s="25"/>
      <c r="N20" s="24" t="e">
        <f>IF(OR('Gereden wedstrijden'!$L$7=5,'Gereden wedstrijden'!$L$7=6),LARGE(I20:M20,1),0)</f>
        <v>#NUM!</v>
      </c>
      <c r="O20" s="24">
        <f>IF('Gereden wedstrijden'!$L$7=6,LARGE(I20:M20,2),0)</f>
        <v>0</v>
      </c>
      <c r="P20" s="24"/>
    </row>
    <row r="21" spans="1:16" s="22" customFormat="1" x14ac:dyDescent="0.3">
      <c r="C21" s="22" t="s">
        <v>542</v>
      </c>
      <c r="G21" s="33"/>
      <c r="I21" s="24"/>
      <c r="J21" s="25"/>
      <c r="K21" s="25"/>
      <c r="L21" s="25"/>
      <c r="M21" s="25"/>
      <c r="N21" s="24" t="e">
        <f>IF(OR('Gereden wedstrijden'!$L$7=5,'Gereden wedstrijden'!$L$7=6),LARGE(I21:M21,1),0)</f>
        <v>#NUM!</v>
      </c>
      <c r="O21" s="24">
        <f>IF('Gereden wedstrijden'!$L$7=6,LARGE(I21:M21,2),0)</f>
        <v>0</v>
      </c>
      <c r="P21" s="24"/>
    </row>
    <row r="22" spans="1:16" s="22" customFormat="1" x14ac:dyDescent="0.3">
      <c r="G22" s="33"/>
      <c r="I22" s="25"/>
      <c r="J22" s="24"/>
      <c r="K22" s="24"/>
      <c r="L22" s="25"/>
      <c r="M22" s="25"/>
      <c r="N22" s="24" t="e">
        <f>IF(OR('Gereden wedstrijden'!$L$7=5,'Gereden wedstrijden'!$L$7=6),LARGE(I22:M22,1),0)</f>
        <v>#NUM!</v>
      </c>
      <c r="O22" s="24">
        <f>IF('Gereden wedstrijden'!$L$7=6,LARGE(I22:M22,2),0)</f>
        <v>0</v>
      </c>
      <c r="P22" s="24"/>
    </row>
    <row r="23" spans="1:16" s="22" customFormat="1" x14ac:dyDescent="0.3">
      <c r="C23" s="33"/>
      <c r="D23" s="33"/>
      <c r="G23" s="33"/>
      <c r="I23" s="24"/>
      <c r="J23" s="25"/>
      <c r="K23" s="25"/>
      <c r="L23" s="25"/>
      <c r="M23" s="25"/>
      <c r="N23" s="24" t="e">
        <f>IF(OR('Gereden wedstrijden'!$L$7=5,'Gereden wedstrijden'!$L$7=6),LARGE(I23:M23,1),0)</f>
        <v>#NUM!</v>
      </c>
      <c r="O23" s="24">
        <f>IF('Gereden wedstrijden'!$L$7=6,LARGE(I23:M23,2),0)</f>
        <v>0</v>
      </c>
      <c r="P23" s="24"/>
    </row>
    <row r="24" spans="1:16" s="22" customFormat="1" x14ac:dyDescent="0.3">
      <c r="G24" s="33"/>
      <c r="H24" s="33"/>
      <c r="I24" s="25"/>
      <c r="J24" s="25"/>
      <c r="K24" s="24"/>
      <c r="L24" s="25"/>
      <c r="M24" s="25"/>
      <c r="N24" s="24" t="e">
        <f>IF(OR('Gereden wedstrijden'!$L$7=5,'Gereden wedstrijden'!$L$7=6),LARGE(I24:M24,1),0)</f>
        <v>#NUM!</v>
      </c>
      <c r="O24" s="24">
        <f>IF('Gereden wedstrijden'!$L$7=6,LARGE(I24:M24,2),0)</f>
        <v>0</v>
      </c>
      <c r="P24" s="24"/>
    </row>
    <row r="25" spans="1:16" s="22" customFormat="1" x14ac:dyDescent="0.3">
      <c r="G25" s="33"/>
      <c r="I25" s="24"/>
      <c r="J25" s="25"/>
      <c r="K25" s="25"/>
      <c r="L25" s="25"/>
      <c r="M25" s="25"/>
      <c r="N25" s="24" t="e">
        <f>IF(OR('Gereden wedstrijden'!$L$7=5,'Gereden wedstrijden'!$L$7=6),LARGE(I25:M25,1),0)</f>
        <v>#NUM!</v>
      </c>
      <c r="O25" s="24">
        <f>IF('Gereden wedstrijden'!$L$7=6,LARGE(I25:M25,2),0)</f>
        <v>0</v>
      </c>
      <c r="P25" s="24" t="e">
        <f t="shared" si="0"/>
        <v>#NUM!</v>
      </c>
    </row>
    <row r="26" spans="1:16" s="22" customFormat="1" x14ac:dyDescent="0.3">
      <c r="G26" s="33"/>
      <c r="I26" s="25"/>
      <c r="J26" s="24"/>
      <c r="K26" s="24"/>
      <c r="L26" s="25"/>
      <c r="M26" s="25"/>
      <c r="N26" s="24" t="e">
        <f>IF(OR('Gereden wedstrijden'!$L$7=5,'Gereden wedstrijden'!$L$7=6),LARGE(I26:M26,1),0)</f>
        <v>#NUM!</v>
      </c>
      <c r="O26" s="24">
        <f>IF('Gereden wedstrijden'!$L$7=6,LARGE(I26:M26,2),0)</f>
        <v>0</v>
      </c>
      <c r="P26" s="24" t="e">
        <f t="shared" si="0"/>
        <v>#NUM!</v>
      </c>
    </row>
    <row r="27" spans="1:16" s="22" customFormat="1" x14ac:dyDescent="0.3">
      <c r="G27" s="33"/>
      <c r="H27" s="33"/>
      <c r="I27" s="25"/>
      <c r="J27" s="25"/>
      <c r="K27" s="24"/>
      <c r="L27" s="25"/>
      <c r="M27" s="25"/>
      <c r="N27" s="24" t="e">
        <f>IF(OR('Gereden wedstrijden'!$L$7=5,'Gereden wedstrijden'!$L$7=6),LARGE(I27:M27,1),0)</f>
        <v>#NUM!</v>
      </c>
      <c r="O27" s="24">
        <f>IF('Gereden wedstrijden'!$L$7=6,LARGE(I27:M27,2),0)</f>
        <v>0</v>
      </c>
      <c r="P27" s="24" t="e">
        <f t="shared" si="0"/>
        <v>#NUM!</v>
      </c>
    </row>
    <row r="28" spans="1:16" s="22" customFormat="1" x14ac:dyDescent="0.3">
      <c r="C28" s="33"/>
      <c r="D28" s="33"/>
      <c r="G28" s="33"/>
      <c r="I28" s="25"/>
      <c r="J28" s="24"/>
      <c r="K28" s="24"/>
      <c r="L28" s="25"/>
      <c r="M28" s="25"/>
      <c r="N28" s="24" t="e">
        <f>IF(OR('Gereden wedstrijden'!$L$7=5,'Gereden wedstrijden'!$L$7=6),LARGE(I28:M28,1),0)</f>
        <v>#NUM!</v>
      </c>
      <c r="O28" s="24">
        <f>IF('Gereden wedstrijden'!$L$7=6,LARGE(I28:M28,2),0)</f>
        <v>0</v>
      </c>
      <c r="P28" s="24" t="e">
        <f t="shared" si="0"/>
        <v>#NUM!</v>
      </c>
    </row>
    <row r="29" spans="1:16" s="22" customFormat="1" x14ac:dyDescent="0.3">
      <c r="B29" s="35"/>
      <c r="C29" s="35"/>
      <c r="D29" s="35"/>
      <c r="G29" s="33"/>
      <c r="I29" s="25"/>
      <c r="J29" s="24"/>
      <c r="K29" s="24"/>
      <c r="L29" s="25"/>
      <c r="M29" s="25"/>
      <c r="N29" s="24" t="e">
        <f>IF(OR('Gereden wedstrijden'!$L$7=5,'Gereden wedstrijden'!$L$7=6),LARGE(I29:M29,1),0)</f>
        <v>#NUM!</v>
      </c>
      <c r="O29" s="24">
        <f>IF('Gereden wedstrijden'!$L$7=6,LARGE(I29:M29,2),0)</f>
        <v>0</v>
      </c>
      <c r="P29" s="24" t="e">
        <f t="shared" si="0"/>
        <v>#NUM!</v>
      </c>
    </row>
    <row r="30" spans="1:16" s="22" customFormat="1" x14ac:dyDescent="0.3">
      <c r="B30" s="33"/>
      <c r="C30" s="33"/>
      <c r="D30" s="33"/>
      <c r="G30" s="33"/>
      <c r="I30" s="24"/>
      <c r="J30" s="24"/>
      <c r="K30" s="25"/>
      <c r="L30" s="25"/>
      <c r="M30" s="25"/>
      <c r="N30" s="24" t="e">
        <f>IF(OR('Gereden wedstrijden'!$L$7=5,'Gereden wedstrijden'!$L$7=6),LARGE(I30:M30,1),0)</f>
        <v>#NUM!</v>
      </c>
      <c r="O30" s="24">
        <f>IF('Gereden wedstrijden'!$L$7=6,LARGE(I30:M30,2),0)</f>
        <v>0</v>
      </c>
      <c r="P30" s="24" t="e">
        <f t="shared" si="0"/>
        <v>#NUM!</v>
      </c>
    </row>
    <row r="31" spans="1:16" s="22" customFormat="1" x14ac:dyDescent="0.3">
      <c r="G31" s="33"/>
      <c r="I31" s="24"/>
      <c r="J31" s="25"/>
      <c r="K31" s="25"/>
      <c r="L31" s="25"/>
      <c r="M31" s="25"/>
      <c r="N31" s="24" t="e">
        <f>IF(OR('Gereden wedstrijden'!$L$7=5,'Gereden wedstrijden'!$L$7=6),LARGE(I31:M31,1),0)</f>
        <v>#NUM!</v>
      </c>
      <c r="O31" s="24">
        <f>IF('Gereden wedstrijden'!$L$7=6,LARGE(I31:M31,2),0)</f>
        <v>0</v>
      </c>
      <c r="P31" s="24" t="e">
        <f t="shared" si="0"/>
        <v>#NUM!</v>
      </c>
    </row>
    <row r="32" spans="1:16" s="22" customFormat="1" x14ac:dyDescent="0.3">
      <c r="B32" s="35"/>
      <c r="C32" s="35"/>
      <c r="D32" s="35"/>
      <c r="G32" s="33"/>
      <c r="H32" s="33"/>
      <c r="I32" s="25"/>
      <c r="J32" s="25"/>
      <c r="K32" s="24"/>
      <c r="L32" s="25"/>
      <c r="M32" s="25"/>
      <c r="N32" s="24" t="e">
        <f>IF(OR('Gereden wedstrijden'!$L$7=5,'Gereden wedstrijden'!$L$7=6),LARGE(I32:M32,1),0)</f>
        <v>#NUM!</v>
      </c>
      <c r="O32" s="24">
        <f>IF('Gereden wedstrijden'!$L$7=6,LARGE(I32:M32,2),0)</f>
        <v>0</v>
      </c>
      <c r="P32" s="24" t="e">
        <f t="shared" si="0"/>
        <v>#NUM!</v>
      </c>
    </row>
    <row r="33" spans="1:17" s="22" customFormat="1" x14ac:dyDescent="0.3">
      <c r="E33" s="35"/>
      <c r="F33" s="35"/>
      <c r="G33" s="35"/>
      <c r="H33" s="35"/>
      <c r="I33" s="34"/>
      <c r="J33" s="34"/>
      <c r="K33" s="34"/>
      <c r="L33" s="34"/>
      <c r="M33" s="34"/>
      <c r="N33" s="24" t="e">
        <f>IF(OR('Gereden wedstrijden'!$L$7=5,'Gereden wedstrijden'!$L$7=6),LARGE(I33:M33,1),0)</f>
        <v>#NUM!</v>
      </c>
      <c r="O33" s="24">
        <f>IF('Gereden wedstrijden'!$L$7=6,LARGE(I33:M33,2),0)</f>
        <v>0</v>
      </c>
      <c r="P33" s="24" t="e">
        <f t="shared" si="0"/>
        <v>#NUM!</v>
      </c>
      <c r="Q33" s="35"/>
    </row>
    <row r="34" spans="1:17" s="22" customFormat="1" x14ac:dyDescent="0.3">
      <c r="F34" s="33"/>
      <c r="G34" s="33"/>
      <c r="H34" s="33"/>
      <c r="I34" s="25"/>
      <c r="J34" s="25"/>
      <c r="K34" s="25"/>
      <c r="L34" s="25"/>
      <c r="M34" s="25"/>
      <c r="N34" s="24" t="e">
        <f>IF(OR('Gereden wedstrijden'!$L$7=5,'Gereden wedstrijden'!$L$7=6),LARGE(I34:M34,1),0)</f>
        <v>#NUM!</v>
      </c>
      <c r="O34" s="24">
        <f>IF('Gereden wedstrijden'!$L$7=6,LARGE(I34:M34,2),0)</f>
        <v>0</v>
      </c>
      <c r="P34" s="24" t="e">
        <f t="shared" si="0"/>
        <v>#NUM!</v>
      </c>
    </row>
    <row r="35" spans="1:17" s="22" customFormat="1" x14ac:dyDescent="0.3">
      <c r="G35" s="33"/>
      <c r="I35" s="24"/>
      <c r="J35" s="25"/>
      <c r="K35" s="25"/>
      <c r="L35" s="25"/>
      <c r="M35" s="25"/>
      <c r="N35" s="24" t="e">
        <f>IF(OR('Gereden wedstrijden'!$L$7=5,'Gereden wedstrijden'!$L$7=6),LARGE(I35:M35,1),0)</f>
        <v>#NUM!</v>
      </c>
      <c r="O35" s="24">
        <f>IF('Gereden wedstrijden'!$L$7=6,LARGE(I35:M35,2),0)</f>
        <v>0</v>
      </c>
      <c r="P35" s="24" t="e">
        <f t="shared" si="0"/>
        <v>#NUM!</v>
      </c>
    </row>
    <row r="36" spans="1:17" s="22" customFormat="1" x14ac:dyDescent="0.3">
      <c r="C36" s="33"/>
      <c r="E36" s="35"/>
      <c r="F36" s="35"/>
      <c r="G36" s="35"/>
      <c r="H36" s="35"/>
      <c r="I36" s="34"/>
      <c r="J36" s="34"/>
      <c r="K36" s="34"/>
      <c r="L36" s="34"/>
      <c r="M36" s="34"/>
      <c r="N36" s="24" t="e">
        <f>IF(OR('Gereden wedstrijden'!$L$7=5,'Gereden wedstrijden'!$L$7=6),LARGE(I36:M36,1),0)</f>
        <v>#NUM!</v>
      </c>
      <c r="O36" s="24">
        <f>IF('Gereden wedstrijden'!$L$7=6,LARGE(I36:M36,2),0)</f>
        <v>0</v>
      </c>
      <c r="P36" s="24" t="e">
        <f t="shared" si="0"/>
        <v>#NUM!</v>
      </c>
      <c r="Q36" s="35"/>
    </row>
    <row r="37" spans="1:17" s="22" customFormat="1" x14ac:dyDescent="0.3">
      <c r="F37" s="33"/>
      <c r="G37" s="33"/>
      <c r="I37" s="25"/>
      <c r="J37" s="25"/>
      <c r="K37" s="25"/>
      <c r="L37" s="25"/>
      <c r="M37" s="25"/>
      <c r="N37" s="24" t="e">
        <f>IF(OR('Gereden wedstrijden'!$L$7=5,'Gereden wedstrijden'!$L$7=6),LARGE(I37:M37,1),0)</f>
        <v>#NUM!</v>
      </c>
      <c r="O37" s="24">
        <f>IF('Gereden wedstrijden'!$L$7=6,LARGE(I37:M37,2),0)</f>
        <v>0</v>
      </c>
      <c r="P37" s="24" t="e">
        <f t="shared" si="0"/>
        <v>#NUM!</v>
      </c>
    </row>
    <row r="38" spans="1:17" s="22" customFormat="1" x14ac:dyDescent="0.3">
      <c r="C38" s="33"/>
      <c r="G38" s="33"/>
      <c r="I38" s="25"/>
      <c r="J38" s="25"/>
      <c r="K38" s="24"/>
      <c r="L38" s="25"/>
      <c r="M38" s="25"/>
      <c r="N38" s="24" t="e">
        <f>IF(OR('Gereden wedstrijden'!$L$7=5,'Gereden wedstrijden'!$L$7=6),LARGE(I38:M38,1),0)</f>
        <v>#NUM!</v>
      </c>
      <c r="O38" s="24">
        <f>IF('Gereden wedstrijden'!$L$7=6,LARGE(I38:M38,2),0)</f>
        <v>0</v>
      </c>
      <c r="P38" s="24" t="e">
        <f t="shared" si="0"/>
        <v>#NUM!</v>
      </c>
    </row>
    <row r="39" spans="1:17" s="22" customFormat="1" x14ac:dyDescent="0.3">
      <c r="G39" s="33"/>
      <c r="I39" s="24"/>
      <c r="J39" s="25"/>
      <c r="K39" s="25"/>
      <c r="L39" s="25"/>
      <c r="M39" s="25"/>
      <c r="N39" s="24" t="e">
        <f>IF(OR('Gereden wedstrijden'!$L$7=5,'Gereden wedstrijden'!$L$7=6),LARGE(I39:M39,1),0)</f>
        <v>#NUM!</v>
      </c>
      <c r="O39" s="24">
        <f>IF('Gereden wedstrijden'!$L$7=6,LARGE(I39:M39,2),0)</f>
        <v>0</v>
      </c>
      <c r="P39" s="24" t="e">
        <f t="shared" si="0"/>
        <v>#NUM!</v>
      </c>
    </row>
    <row r="40" spans="1:17" s="22" customFormat="1" x14ac:dyDescent="0.3">
      <c r="F40" s="33"/>
      <c r="G40" s="33"/>
      <c r="H40" s="33"/>
      <c r="I40" s="25"/>
      <c r="J40" s="25"/>
      <c r="K40" s="25"/>
      <c r="L40" s="25"/>
      <c r="M40" s="25"/>
      <c r="N40" s="24" t="e">
        <f>IF(OR('Gereden wedstrijden'!$L$7=5,'Gereden wedstrijden'!$L$7=6),LARGE(I40:M40,1),0)</f>
        <v>#NUM!</v>
      </c>
      <c r="O40" s="24">
        <f>IF('Gereden wedstrijden'!$L$7=6,LARGE(I40:M40,2),0)</f>
        <v>0</v>
      </c>
      <c r="P40" s="24" t="e">
        <f t="shared" si="0"/>
        <v>#NUM!</v>
      </c>
    </row>
    <row r="41" spans="1:17" s="22" customFormat="1" x14ac:dyDescent="0.3">
      <c r="C41" s="33"/>
      <c r="G41" s="33"/>
      <c r="I41" s="25"/>
      <c r="J41" s="25"/>
      <c r="K41" s="24"/>
      <c r="L41" s="25"/>
      <c r="M41" s="25"/>
      <c r="N41" s="24" t="e">
        <f>IF(OR('Gereden wedstrijden'!$L$7=5,'Gereden wedstrijden'!$L$7=6),LARGE(I41:M41,1),0)</f>
        <v>#NUM!</v>
      </c>
      <c r="O41" s="24">
        <f>IF('Gereden wedstrijden'!$L$7=6,LARGE(I41:M41,2),0)</f>
        <v>0</v>
      </c>
      <c r="P41" s="24" t="e">
        <f t="shared" si="0"/>
        <v>#NUM!</v>
      </c>
    </row>
    <row r="42" spans="1:17" s="22" customFormat="1" x14ac:dyDescent="0.3">
      <c r="G42" s="33"/>
      <c r="H42" s="33"/>
      <c r="I42" s="25"/>
      <c r="J42" s="25"/>
      <c r="K42" s="25"/>
      <c r="L42" s="25"/>
      <c r="M42" s="25"/>
      <c r="N42" s="24" t="e">
        <f>IF(OR('Gereden wedstrijden'!$L$7=5,'Gereden wedstrijden'!$L$7=6),LARGE(I42:M42,1),0)</f>
        <v>#NUM!</v>
      </c>
      <c r="O42" s="24">
        <f>IF('Gereden wedstrijden'!$L$7=6,LARGE(I42:M42,2),0)</f>
        <v>0</v>
      </c>
      <c r="P42" s="24" t="e">
        <f t="shared" si="0"/>
        <v>#NUM!</v>
      </c>
    </row>
    <row r="43" spans="1:17" s="22" customFormat="1" x14ac:dyDescent="0.3">
      <c r="C43" s="33"/>
      <c r="D43" s="33"/>
      <c r="G43" s="33"/>
      <c r="I43" s="24"/>
      <c r="J43" s="25"/>
      <c r="K43" s="24"/>
      <c r="L43" s="25"/>
      <c r="M43" s="25"/>
      <c r="N43" s="24" t="e">
        <f>IF(OR('Gereden wedstrijden'!$L$7=5,'Gereden wedstrijden'!$L$7=6),LARGE(I43:M43,1),0)</f>
        <v>#NUM!</v>
      </c>
      <c r="O43" s="24">
        <f>IF('Gereden wedstrijden'!$L$7=6,LARGE(I43:M43,2),0)</f>
        <v>0</v>
      </c>
      <c r="P43" s="24" t="e">
        <f t="shared" si="0"/>
        <v>#NUM!</v>
      </c>
    </row>
    <row r="44" spans="1:17" s="22" customFormat="1" x14ac:dyDescent="0.3">
      <c r="G44" s="33"/>
      <c r="I44" s="24"/>
      <c r="J44" s="25"/>
      <c r="K44" s="24"/>
      <c r="L44" s="25"/>
      <c r="M44" s="25"/>
      <c r="N44" s="24" t="e">
        <f>IF(OR('Gereden wedstrijden'!$L$7=5,'Gereden wedstrijden'!$L$7=6),LARGE(I44:M44,1),0)</f>
        <v>#NUM!</v>
      </c>
      <c r="O44" s="24">
        <f>IF('Gereden wedstrijden'!$L$7=6,LARGE(I44:M44,2),0)</f>
        <v>0</v>
      </c>
      <c r="P44" s="24" t="e">
        <f t="shared" si="0"/>
        <v>#NUM!</v>
      </c>
    </row>
    <row r="45" spans="1:17" s="22" customFormat="1" x14ac:dyDescent="0.3">
      <c r="F45" s="33"/>
      <c r="G45" s="33"/>
      <c r="H45" s="33"/>
      <c r="I45" s="25"/>
      <c r="J45" s="25"/>
      <c r="K45" s="25"/>
      <c r="L45" s="25"/>
      <c r="M45" s="25"/>
      <c r="N45" s="24" t="e">
        <f>IF(OR('Gereden wedstrijden'!$L$7=5,'Gereden wedstrijden'!$L$7=6),LARGE(I45:M45,1),0)</f>
        <v>#NUM!</v>
      </c>
      <c r="O45" s="24">
        <f>IF('Gereden wedstrijden'!$L$7=6,LARGE(I45:M45,2),0)</f>
        <v>0</v>
      </c>
      <c r="P45" s="24" t="e">
        <f t="shared" si="0"/>
        <v>#NUM!</v>
      </c>
    </row>
    <row r="46" spans="1:17" s="37" customFormat="1" x14ac:dyDescent="0.3">
      <c r="A46" s="22"/>
      <c r="B46" s="22"/>
      <c r="C46" s="33"/>
      <c r="D46" s="22"/>
      <c r="E46" s="22"/>
      <c r="F46" s="22"/>
      <c r="G46" s="33"/>
      <c r="H46" s="22"/>
      <c r="I46" s="25"/>
      <c r="J46" s="24"/>
      <c r="K46" s="25"/>
      <c r="L46" s="25"/>
      <c r="M46" s="25"/>
      <c r="N46" s="24" t="e">
        <f>IF(OR('Gereden wedstrijden'!$L$7=5,'Gereden wedstrijden'!$L$7=6),LARGE(I46:M46,1),0)</f>
        <v>#NUM!</v>
      </c>
      <c r="O46" s="24">
        <f>IF('Gereden wedstrijden'!$L$7=6,LARGE(I46:M46,2),0)</f>
        <v>0</v>
      </c>
      <c r="P46" s="24" t="e">
        <f t="shared" si="0"/>
        <v>#NUM!</v>
      </c>
      <c r="Q46" s="22"/>
    </row>
    <row r="47" spans="1:17" s="37" customFormat="1" x14ac:dyDescent="0.3">
      <c r="A47" s="22"/>
      <c r="B47" s="22"/>
      <c r="C47" s="22"/>
      <c r="D47" s="22"/>
      <c r="E47" s="22"/>
      <c r="F47" s="22"/>
      <c r="G47" s="33"/>
      <c r="H47" s="33"/>
      <c r="I47" s="25"/>
      <c r="J47" s="25"/>
      <c r="K47" s="24"/>
      <c r="L47" s="25"/>
      <c r="M47" s="25"/>
      <c r="N47" s="24" t="e">
        <f>IF(OR('Gereden wedstrijden'!$L$7=5,'Gereden wedstrijden'!$L$7=6),LARGE(I47:M47,1),0)</f>
        <v>#NUM!</v>
      </c>
      <c r="O47" s="24">
        <f>IF('Gereden wedstrijden'!$L$7=6,LARGE(I47:M47,2),0)</f>
        <v>0</v>
      </c>
      <c r="P47" s="24" t="e">
        <f t="shared" si="0"/>
        <v>#NUM!</v>
      </c>
      <c r="Q47" s="22"/>
    </row>
    <row r="48" spans="1:17" s="37" customFormat="1" x14ac:dyDescent="0.3">
      <c r="A48" s="22"/>
      <c r="B48" s="22"/>
      <c r="C48" s="22"/>
      <c r="D48" s="22"/>
      <c r="E48" s="22"/>
      <c r="F48" s="22"/>
      <c r="G48" s="33"/>
      <c r="H48" s="22"/>
      <c r="I48" s="25"/>
      <c r="J48" s="24"/>
      <c r="K48" s="24"/>
      <c r="L48" s="25"/>
      <c r="M48" s="25"/>
      <c r="N48" s="24" t="e">
        <f>IF(OR('Gereden wedstrijden'!$L$7=5,'Gereden wedstrijden'!$L$7=6),LARGE(I48:M48,1),0)</f>
        <v>#NUM!</v>
      </c>
      <c r="O48" s="24">
        <f>IF('Gereden wedstrijden'!$L$7=6,LARGE(I48:M48,2),0)</f>
        <v>0</v>
      </c>
      <c r="P48" s="24" t="e">
        <f t="shared" si="0"/>
        <v>#NUM!</v>
      </c>
      <c r="Q48" s="22"/>
    </row>
    <row r="49" spans="1:17" s="37" customFormat="1" x14ac:dyDescent="0.3">
      <c r="A49" s="22"/>
      <c r="B49" s="22"/>
      <c r="C49" s="22"/>
      <c r="D49" s="22"/>
      <c r="E49" s="22"/>
      <c r="F49" s="22"/>
      <c r="G49" s="33"/>
      <c r="H49" s="22"/>
      <c r="I49" s="24"/>
      <c r="J49" s="25"/>
      <c r="K49" s="24"/>
      <c r="L49" s="25"/>
      <c r="M49" s="25"/>
      <c r="N49" s="24" t="e">
        <f>IF(OR('Gereden wedstrijden'!$L$7=5,'Gereden wedstrijden'!$L$7=6),LARGE(I49:M49,1),0)</f>
        <v>#NUM!</v>
      </c>
      <c r="O49" s="24">
        <f>IF('Gereden wedstrijden'!$L$7=6,LARGE(I49:M49,2),0)</f>
        <v>0</v>
      </c>
      <c r="P49" s="24" t="e">
        <f t="shared" si="0"/>
        <v>#NUM!</v>
      </c>
      <c r="Q49" s="22"/>
    </row>
    <row r="50" spans="1:17" s="35" customFormat="1" x14ac:dyDescent="0.3">
      <c r="A50" s="22"/>
      <c r="B50" s="22"/>
      <c r="C50" s="22"/>
      <c r="D50" s="22"/>
      <c r="E50" s="22"/>
      <c r="F50" s="33"/>
      <c r="G50" s="33"/>
      <c r="H50" s="33"/>
      <c r="I50" s="25"/>
      <c r="J50" s="25"/>
      <c r="K50" s="25"/>
      <c r="L50" s="25"/>
      <c r="M50" s="25"/>
      <c r="N50" s="24" t="e">
        <f>IF(OR('Gereden wedstrijden'!$L$7=5,'Gereden wedstrijden'!$L$7=6),LARGE(I50:M50,1),0)</f>
        <v>#NUM!</v>
      </c>
      <c r="O50" s="24">
        <f>IF('Gereden wedstrijden'!$L$7=6,LARGE(I50:M50,2),0)</f>
        <v>0</v>
      </c>
      <c r="P50" s="24" t="e">
        <f t="shared" si="0"/>
        <v>#NUM!</v>
      </c>
      <c r="Q50" s="22"/>
    </row>
    <row r="51" spans="1:17" s="35" customFormat="1" x14ac:dyDescent="0.3">
      <c r="A51" s="22"/>
      <c r="B51" s="22"/>
      <c r="C51" s="22"/>
      <c r="D51" s="22"/>
      <c r="E51" s="22"/>
      <c r="F51" s="22"/>
      <c r="G51" s="33"/>
      <c r="H51" s="22"/>
      <c r="I51" s="24"/>
      <c r="J51" s="25"/>
      <c r="K51" s="24"/>
      <c r="L51" s="25"/>
      <c r="M51" s="25"/>
      <c r="N51" s="24" t="e">
        <f>IF(OR('Gereden wedstrijden'!$L$7=5,'Gereden wedstrijden'!$L$7=6),LARGE(I51:M51,1),0)</f>
        <v>#NUM!</v>
      </c>
      <c r="O51" s="24">
        <f>IF('Gereden wedstrijden'!$L$7=6,LARGE(I51:M51,2),0)</f>
        <v>0</v>
      </c>
      <c r="P51" s="24" t="e">
        <f t="shared" si="0"/>
        <v>#NUM!</v>
      </c>
      <c r="Q51" s="22"/>
    </row>
    <row r="52" spans="1:17" s="35" customFormat="1" x14ac:dyDescent="0.3">
      <c r="A52" s="22"/>
      <c r="B52" s="22"/>
      <c r="C52" s="22"/>
      <c r="D52" s="22"/>
      <c r="E52" s="22"/>
      <c r="F52" s="22"/>
      <c r="G52" s="33"/>
      <c r="H52" s="22"/>
      <c r="I52" s="25"/>
      <c r="J52" s="24"/>
      <c r="K52" s="24"/>
      <c r="L52" s="25"/>
      <c r="M52" s="25"/>
      <c r="N52" s="24" t="e">
        <f>IF(OR('Gereden wedstrijden'!$L$7=5,'Gereden wedstrijden'!$L$7=6),LARGE(I52:M52,1),0)</f>
        <v>#NUM!</v>
      </c>
      <c r="O52" s="24">
        <f>IF('Gereden wedstrijden'!$L$7=6,LARGE(I52:M52,2),0)</f>
        <v>0</v>
      </c>
      <c r="P52" s="24" t="e">
        <f t="shared" si="0"/>
        <v>#NUM!</v>
      </c>
      <c r="Q52" s="22"/>
    </row>
    <row r="53" spans="1:17" s="35" customFormat="1" x14ac:dyDescent="0.3">
      <c r="A53" s="22"/>
      <c r="B53" s="22"/>
      <c r="C53" s="22"/>
      <c r="D53" s="22"/>
      <c r="E53" s="22"/>
      <c r="F53" s="22"/>
      <c r="G53" s="33"/>
      <c r="H53" s="22"/>
      <c r="I53" s="25"/>
      <c r="J53" s="24"/>
      <c r="K53" s="25"/>
      <c r="L53" s="25"/>
      <c r="M53" s="25"/>
      <c r="N53" s="24" t="e">
        <f>IF(OR('Gereden wedstrijden'!$L$7=5,'Gereden wedstrijden'!$L$7=6),LARGE(I53:M53,1),0)</f>
        <v>#NUM!</v>
      </c>
      <c r="O53" s="24">
        <f>IF('Gereden wedstrijden'!$L$7=6,LARGE(I53:M53,2),0)</f>
        <v>0</v>
      </c>
      <c r="P53" s="24" t="e">
        <f t="shared" si="0"/>
        <v>#NUM!</v>
      </c>
      <c r="Q53" s="22"/>
    </row>
    <row r="54" spans="1:17" s="35" customFormat="1" x14ac:dyDescent="0.3">
      <c r="A54" s="22"/>
      <c r="B54" s="22"/>
      <c r="C54" s="22"/>
      <c r="D54" s="22"/>
      <c r="E54" s="22"/>
      <c r="F54" s="22"/>
      <c r="G54" s="33"/>
      <c r="H54" s="22"/>
      <c r="I54" s="25"/>
      <c r="J54" s="24"/>
      <c r="K54" s="25"/>
      <c r="L54" s="25"/>
      <c r="M54" s="25"/>
      <c r="N54" s="24" t="e">
        <f>IF(OR('Gereden wedstrijden'!$L$7=5,'Gereden wedstrijden'!$L$7=6),LARGE(I54:M54,1),0)</f>
        <v>#NUM!</v>
      </c>
      <c r="O54" s="24">
        <f>IF('Gereden wedstrijden'!$L$7=6,LARGE(I54:M54,2),0)</f>
        <v>0</v>
      </c>
      <c r="P54" s="24" t="e">
        <f t="shared" si="0"/>
        <v>#NUM!</v>
      </c>
      <c r="Q54" s="22"/>
    </row>
    <row r="55" spans="1:17" s="35" customFormat="1" x14ac:dyDescent="0.3">
      <c r="A55" s="12"/>
      <c r="B55" s="12"/>
      <c r="C55" s="12"/>
      <c r="D55" s="12"/>
      <c r="E55" s="22"/>
      <c r="F55" s="22"/>
      <c r="G55" s="33"/>
      <c r="H55" s="22"/>
      <c r="I55" s="24"/>
      <c r="J55" s="25"/>
      <c r="K55" s="25"/>
      <c r="L55" s="25"/>
      <c r="M55" s="25"/>
      <c r="N55" s="24" t="e">
        <f>IF(OR('Gereden wedstrijden'!$L$7=5,'Gereden wedstrijden'!$L$7=6),LARGE(I55:M55,1),0)</f>
        <v>#NUM!</v>
      </c>
      <c r="O55" s="24">
        <f>IF('Gereden wedstrijden'!$L$7=6,LARGE(I55:M55,2),0)</f>
        <v>0</v>
      </c>
      <c r="P55" s="24" t="e">
        <f t="shared" si="0"/>
        <v>#NUM!</v>
      </c>
      <c r="Q55" s="22"/>
    </row>
    <row r="56" spans="1:17" s="35" customFormat="1" x14ac:dyDescent="0.3">
      <c r="A56" s="38"/>
      <c r="B56" s="38"/>
      <c r="C56" s="38"/>
      <c r="D56" s="38"/>
      <c r="E56" s="22"/>
      <c r="F56" s="22"/>
      <c r="G56" s="33"/>
      <c r="H56" s="22"/>
      <c r="I56" s="24"/>
      <c r="J56" s="25"/>
      <c r="K56" s="24"/>
      <c r="L56" s="25"/>
      <c r="M56" s="25"/>
      <c r="N56" s="24" t="e">
        <f>IF(OR('Gereden wedstrijden'!$L$7=5,'Gereden wedstrijden'!$L$7=6),LARGE(I56:M56,1),0)</f>
        <v>#NUM!</v>
      </c>
      <c r="O56" s="24">
        <f>IF('Gereden wedstrijden'!$L$7=6,LARGE(I56:M56,2),0)</f>
        <v>0</v>
      </c>
      <c r="P56" s="24" t="e">
        <f t="shared" si="0"/>
        <v>#NUM!</v>
      </c>
      <c r="Q56" s="22"/>
    </row>
    <row r="57" spans="1:17" s="35" customFormat="1" x14ac:dyDescent="0.3">
      <c r="A57" s="38"/>
      <c r="B57" s="38"/>
      <c r="C57" s="38"/>
      <c r="D57" s="38"/>
      <c r="E57" s="22"/>
      <c r="F57" s="22"/>
      <c r="G57" s="33"/>
      <c r="H57" s="22"/>
      <c r="I57" s="25"/>
      <c r="J57" s="24"/>
      <c r="K57" s="25"/>
      <c r="L57" s="25"/>
      <c r="M57" s="25"/>
      <c r="N57" s="24" t="e">
        <f>IF(OR('Gereden wedstrijden'!$L$7=5,'Gereden wedstrijden'!$L$7=6),LARGE(I57:M57,1),0)</f>
        <v>#NUM!</v>
      </c>
      <c r="O57" s="24">
        <f>IF('Gereden wedstrijden'!$L$7=6,LARGE(I57:M57,2),0)</f>
        <v>0</v>
      </c>
      <c r="P57" s="24" t="e">
        <f t="shared" si="0"/>
        <v>#NUM!</v>
      </c>
      <c r="Q57" s="22"/>
    </row>
    <row r="58" spans="1:17" s="35" customFormat="1" x14ac:dyDescent="0.3">
      <c r="A58" s="12"/>
      <c r="B58" s="12"/>
      <c r="C58" s="12"/>
      <c r="D58" s="12"/>
      <c r="E58" s="22"/>
      <c r="F58" s="22"/>
      <c r="G58" s="33"/>
      <c r="H58" s="22"/>
      <c r="I58" s="24"/>
      <c r="J58" s="25"/>
      <c r="K58" s="24"/>
      <c r="L58" s="25"/>
      <c r="M58" s="25"/>
      <c r="N58" s="24" t="e">
        <f>IF(OR('Gereden wedstrijden'!$L$7=5,'Gereden wedstrijden'!$L$7=6),LARGE(I58:M58,1),0)</f>
        <v>#NUM!</v>
      </c>
      <c r="O58" s="24">
        <f>IF('Gereden wedstrijden'!$L$7=6,LARGE(I58:M58,2),0)</f>
        <v>0</v>
      </c>
      <c r="P58" s="24" t="e">
        <f t="shared" si="0"/>
        <v>#NUM!</v>
      </c>
      <c r="Q58" s="22"/>
    </row>
    <row r="59" spans="1:17" s="38" customFormat="1" x14ac:dyDescent="0.3">
      <c r="A59" s="12"/>
      <c r="B59" s="12"/>
      <c r="C59" s="12"/>
      <c r="D59" s="12"/>
      <c r="E59" s="12"/>
      <c r="F59" s="12"/>
      <c r="G59" s="12"/>
      <c r="H59" s="12"/>
      <c r="I59" s="13"/>
      <c r="J59" s="13"/>
      <c r="K59" s="13"/>
      <c r="L59" s="13"/>
      <c r="M59" s="13"/>
      <c r="N59" s="13"/>
      <c r="O59" s="13"/>
      <c r="P59" s="13"/>
      <c r="Q59" s="12"/>
    </row>
    <row r="60" spans="1:17" s="38" customFormat="1" x14ac:dyDescent="0.3">
      <c r="A60" s="12"/>
      <c r="B60" s="12"/>
      <c r="C60" s="12"/>
      <c r="D60" s="12"/>
      <c r="I60" s="39"/>
      <c r="J60" s="39"/>
      <c r="K60" s="39"/>
      <c r="L60" s="39"/>
      <c r="M60" s="39"/>
      <c r="N60" s="39"/>
      <c r="O60" s="39"/>
      <c r="P60" s="39"/>
    </row>
    <row r="61" spans="1:17" s="38" customFormat="1" x14ac:dyDescent="0.3">
      <c r="A61" s="12"/>
      <c r="B61" s="12"/>
      <c r="C61" s="12"/>
      <c r="D61" s="12"/>
      <c r="I61" s="39"/>
      <c r="J61" s="39"/>
      <c r="K61" s="39"/>
      <c r="L61" s="39"/>
      <c r="M61" s="39"/>
      <c r="N61" s="39"/>
      <c r="O61" s="39"/>
      <c r="P61" s="39"/>
    </row>
  </sheetData>
  <sheetProtection selectLockedCells="1" selectUnlockedCells="1"/>
  <sortState ref="B4:P8">
    <sortCondition ref="P4:P8"/>
    <sortCondition ref="M4:M8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Gereden wedstrijden</vt:lpstr>
      <vt:lpstr>B</vt:lpstr>
      <vt:lpstr>L1</vt:lpstr>
      <vt:lpstr>L2</vt:lpstr>
      <vt:lpstr>M1</vt:lpstr>
      <vt:lpstr>M2</vt:lpstr>
      <vt:lpstr>Z1</vt:lpstr>
      <vt:lpstr>Z2</vt:lpstr>
      <vt:lpstr>ZZ-L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KNHS</dc:creator>
  <cp:lastModifiedBy>KNHS</cp:lastModifiedBy>
  <cp:revision/>
  <dcterms:created xsi:type="dcterms:W3CDTF">2016-12-11T19:15:26Z</dcterms:created>
  <dcterms:modified xsi:type="dcterms:W3CDTF">2016-12-18T17:02:29Z</dcterms:modified>
</cp:coreProperties>
</file>