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70" yWindow="5310" windowWidth="15600" windowHeight="7995" activeTab="4"/>
  </bookViews>
  <sheets>
    <sheet name="info" sheetId="16" r:id="rId1"/>
    <sheet name="Gereden wedstrijden" sheetId="2" r:id="rId2"/>
    <sheet name="B cat. AB" sheetId="15" r:id="rId3"/>
    <sheet name="B cat. C" sheetId="3" r:id="rId4"/>
    <sheet name="B cat. DE" sheetId="4" r:id="rId5"/>
    <sheet name="L cat. AB" sheetId="5" r:id="rId6"/>
    <sheet name="L cat. C" sheetId="6" r:id="rId7"/>
    <sheet name="L cat. DE" sheetId="9" r:id="rId8"/>
    <sheet name="M cat. C" sheetId="10" r:id="rId9"/>
    <sheet name="M cat. DE" sheetId="11" r:id="rId10"/>
    <sheet name="Z cat. C" sheetId="12" r:id="rId11"/>
    <sheet name="Z cat. DE" sheetId="13" r:id="rId12"/>
    <sheet name="ZZ cat. DE" sheetId="14" r:id="rId13"/>
  </sheets>
  <definedNames>
    <definedName name="_xlnm._FilterDatabase" localSheetId="4" hidden="1">'B cat. DE'!$A$3:$P$43</definedName>
    <definedName name="_xlnm._FilterDatabase" localSheetId="7" hidden="1">'L cat. DE'!$A$3:$P$32</definedName>
  </definedNames>
  <calcPr calcId="145621"/>
</workbook>
</file>

<file path=xl/calcChain.xml><?xml version="1.0" encoding="utf-8"?>
<calcChain xmlns="http://schemas.openxmlformats.org/spreadsheetml/2006/main">
  <c r="N29" i="9" l="1"/>
  <c r="O29" i="9"/>
  <c r="P29" i="9" l="1"/>
  <c r="N17" i="3"/>
  <c r="P17" i="3" s="1"/>
  <c r="O17" i="3"/>
  <c r="N38" i="4" l="1"/>
  <c r="O38" i="4"/>
  <c r="P38" i="4" l="1"/>
  <c r="N30" i="4"/>
  <c r="O30" i="4"/>
  <c r="N37" i="4"/>
  <c r="O37" i="4"/>
  <c r="N36" i="4"/>
  <c r="O36" i="4"/>
  <c r="P30" i="4" l="1"/>
  <c r="P37" i="4"/>
  <c r="P36" i="4"/>
  <c r="N11" i="15"/>
  <c r="O11" i="15"/>
  <c r="N6" i="3"/>
  <c r="O6" i="3"/>
  <c r="N43" i="4"/>
  <c r="O43" i="4"/>
  <c r="N24" i="4"/>
  <c r="O24" i="4"/>
  <c r="N21" i="4"/>
  <c r="O21" i="4"/>
  <c r="N13" i="4"/>
  <c r="O13" i="4"/>
  <c r="N6" i="14"/>
  <c r="O6" i="14"/>
  <c r="N28" i="9"/>
  <c r="O28" i="9"/>
  <c r="N7" i="6"/>
  <c r="O7" i="6"/>
  <c r="P6" i="14" l="1"/>
  <c r="P28" i="9"/>
  <c r="P43" i="4"/>
  <c r="P7" i="6"/>
  <c r="P11" i="15"/>
  <c r="P6" i="3"/>
  <c r="P13" i="4"/>
  <c r="P21" i="4"/>
  <c r="P24" i="4"/>
  <c r="N4" i="13"/>
  <c r="O4" i="13"/>
  <c r="N12" i="11"/>
  <c r="O12" i="11"/>
  <c r="N14" i="11"/>
  <c r="O14" i="11"/>
  <c r="N27" i="9"/>
  <c r="O27" i="9"/>
  <c r="P4" i="13" l="1"/>
  <c r="P14" i="11"/>
  <c r="P27" i="9"/>
  <c r="P12" i="11"/>
  <c r="N33" i="4"/>
  <c r="O33" i="4"/>
  <c r="N18" i="4"/>
  <c r="O18" i="4"/>
  <c r="N40" i="4"/>
  <c r="O40" i="4"/>
  <c r="N41" i="4"/>
  <c r="O41" i="4"/>
  <c r="N42" i="4"/>
  <c r="O42" i="4"/>
  <c r="P18" i="4" l="1"/>
  <c r="P41" i="4"/>
  <c r="P40" i="4"/>
  <c r="P42" i="4"/>
  <c r="P33" i="4"/>
  <c r="N18" i="3"/>
  <c r="O18" i="3"/>
  <c r="N17" i="15"/>
  <c r="O17" i="15"/>
  <c r="P17" i="15" l="1"/>
  <c r="P18" i="3"/>
  <c r="N5" i="14"/>
  <c r="O5" i="14"/>
  <c r="N4" i="14"/>
  <c r="O4" i="14"/>
  <c r="O5" i="13"/>
  <c r="N5" i="13"/>
  <c r="O4" i="12"/>
  <c r="N4" i="12"/>
  <c r="N6" i="11"/>
  <c r="O6" i="11"/>
  <c r="N7" i="11"/>
  <c r="O7" i="11"/>
  <c r="N9" i="11"/>
  <c r="O9" i="11"/>
  <c r="N8" i="11"/>
  <c r="O8" i="11"/>
  <c r="N5" i="11"/>
  <c r="O5" i="11"/>
  <c r="N13" i="11"/>
  <c r="O13" i="11"/>
  <c r="N11" i="11"/>
  <c r="O11" i="11"/>
  <c r="O4" i="11"/>
  <c r="N4" i="11"/>
  <c r="N4" i="10"/>
  <c r="O4" i="10"/>
  <c r="O5" i="10"/>
  <c r="N5" i="10"/>
  <c r="N4" i="6"/>
  <c r="O4" i="6"/>
  <c r="N11" i="6"/>
  <c r="O11" i="6"/>
  <c r="N13" i="6"/>
  <c r="O13" i="6"/>
  <c r="N6" i="6"/>
  <c r="O6" i="6"/>
  <c r="N9" i="6"/>
  <c r="O9" i="6"/>
  <c r="N12" i="6"/>
  <c r="O12" i="6"/>
  <c r="N10" i="6"/>
  <c r="O10" i="6"/>
  <c r="N14" i="6"/>
  <c r="O14" i="6"/>
  <c r="N11" i="9"/>
  <c r="O11" i="9"/>
  <c r="N8" i="9"/>
  <c r="O8" i="9"/>
  <c r="N6" i="9"/>
  <c r="O6" i="9"/>
  <c r="N14" i="9"/>
  <c r="O14" i="9"/>
  <c r="N7" i="9"/>
  <c r="O7" i="9"/>
  <c r="N5" i="9"/>
  <c r="O5" i="9"/>
  <c r="N10" i="9"/>
  <c r="O10" i="9"/>
  <c r="N4" i="9"/>
  <c r="O4" i="9"/>
  <c r="N9" i="9"/>
  <c r="O9" i="9"/>
  <c r="N18" i="9"/>
  <c r="O18" i="9"/>
  <c r="N13" i="9"/>
  <c r="O13" i="9"/>
  <c r="N16" i="9"/>
  <c r="O16" i="9"/>
  <c r="N15" i="9"/>
  <c r="O15" i="9"/>
  <c r="N20" i="9"/>
  <c r="O20" i="9"/>
  <c r="N19" i="9"/>
  <c r="O19" i="9"/>
  <c r="N25" i="9"/>
  <c r="O25" i="9"/>
  <c r="N21" i="9"/>
  <c r="O21" i="9"/>
  <c r="N24" i="9"/>
  <c r="O24" i="9"/>
  <c r="N30" i="9"/>
  <c r="O30" i="9"/>
  <c r="N26" i="9"/>
  <c r="O26" i="9"/>
  <c r="N22" i="9"/>
  <c r="O22" i="9"/>
  <c r="N31" i="9"/>
  <c r="O31" i="9"/>
  <c r="N32" i="9"/>
  <c r="O32" i="9"/>
  <c r="N33" i="9"/>
  <c r="O33" i="9"/>
  <c r="N23" i="9"/>
  <c r="O23" i="9"/>
  <c r="O12" i="9"/>
  <c r="N12" i="9"/>
  <c r="O5" i="6"/>
  <c r="N5" i="6"/>
  <c r="O5" i="5"/>
  <c r="P5" i="5"/>
  <c r="O7" i="5"/>
  <c r="P7" i="5"/>
  <c r="O8" i="5"/>
  <c r="P8" i="5"/>
  <c r="P4" i="5"/>
  <c r="O4" i="5"/>
  <c r="N26" i="4"/>
  <c r="O26" i="4"/>
  <c r="N27" i="4"/>
  <c r="O27" i="4"/>
  <c r="N5" i="4"/>
  <c r="O5" i="4"/>
  <c r="N12" i="4"/>
  <c r="O12" i="4"/>
  <c r="N7" i="4"/>
  <c r="O7" i="4"/>
  <c r="N34" i="4"/>
  <c r="O34" i="4"/>
  <c r="N6" i="4"/>
  <c r="O6" i="4"/>
  <c r="N10" i="4"/>
  <c r="O10" i="4"/>
  <c r="N8" i="4"/>
  <c r="O8" i="4"/>
  <c r="N15" i="4"/>
  <c r="O15" i="4"/>
  <c r="N35" i="4"/>
  <c r="O35" i="4"/>
  <c r="N17" i="4"/>
  <c r="O17" i="4"/>
  <c r="N11" i="4"/>
  <c r="O11" i="4"/>
  <c r="N16" i="4"/>
  <c r="O16" i="4"/>
  <c r="N39" i="4"/>
  <c r="O39" i="4"/>
  <c r="N20" i="4"/>
  <c r="O20" i="4"/>
  <c r="N32" i="4"/>
  <c r="O32" i="4"/>
  <c r="N29" i="4"/>
  <c r="O29" i="4"/>
  <c r="N23" i="4"/>
  <c r="O23" i="4"/>
  <c r="N14" i="4"/>
  <c r="O14" i="4"/>
  <c r="N9" i="4"/>
  <c r="O9" i="4"/>
  <c r="N31" i="4"/>
  <c r="O31" i="4"/>
  <c r="N44" i="4"/>
  <c r="O44" i="4"/>
  <c r="N25" i="4"/>
  <c r="O25" i="4"/>
  <c r="N45" i="4"/>
  <c r="O45" i="4"/>
  <c r="N28" i="4"/>
  <c r="O28" i="4"/>
  <c r="N22" i="4"/>
  <c r="O22" i="4"/>
  <c r="O4" i="4"/>
  <c r="N4" i="4"/>
  <c r="N5" i="3"/>
  <c r="O5" i="3"/>
  <c r="N14" i="3"/>
  <c r="O14" i="3"/>
  <c r="N7" i="3"/>
  <c r="O7" i="3"/>
  <c r="N15" i="3"/>
  <c r="O15" i="3"/>
  <c r="N13" i="3"/>
  <c r="O13" i="3"/>
  <c r="N9" i="3"/>
  <c r="O9" i="3"/>
  <c r="N8" i="3"/>
  <c r="O8" i="3"/>
  <c r="N16" i="3"/>
  <c r="O16" i="3"/>
  <c r="N12" i="3"/>
  <c r="O12" i="3"/>
  <c r="N11" i="3"/>
  <c r="O11" i="3"/>
  <c r="N19" i="3"/>
  <c r="O19" i="3"/>
  <c r="O4" i="3"/>
  <c r="N4" i="3"/>
  <c r="N5" i="15"/>
  <c r="O5" i="15"/>
  <c r="N8" i="15"/>
  <c r="O8" i="15"/>
  <c r="N10" i="15"/>
  <c r="O10" i="15"/>
  <c r="N12" i="15"/>
  <c r="O12" i="15"/>
  <c r="N16" i="15"/>
  <c r="O16" i="15"/>
  <c r="N6" i="15"/>
  <c r="O6" i="15"/>
  <c r="N13" i="15"/>
  <c r="O13" i="15"/>
  <c r="N7" i="15"/>
  <c r="O7" i="15"/>
  <c r="N14" i="15"/>
  <c r="O14" i="15"/>
  <c r="N15" i="15"/>
  <c r="O15" i="15"/>
  <c r="O4" i="15"/>
  <c r="N4" i="15"/>
  <c r="P4" i="10" l="1"/>
  <c r="P11" i="6"/>
  <c r="P14" i="6"/>
  <c r="P10" i="6"/>
  <c r="P12" i="6"/>
  <c r="P9" i="6"/>
  <c r="P6" i="6"/>
  <c r="P13" i="6"/>
  <c r="Q5" i="5"/>
  <c r="P28" i="4"/>
  <c r="P45" i="4"/>
  <c r="P44" i="4"/>
  <c r="P31" i="4"/>
  <c r="P14" i="4"/>
  <c r="P29" i="4"/>
  <c r="P32" i="4"/>
  <c r="P20" i="4"/>
  <c r="P39" i="4"/>
  <c r="P11" i="4"/>
  <c r="P17" i="4"/>
  <c r="P35" i="4"/>
  <c r="P15" i="4"/>
  <c r="P8" i="4"/>
  <c r="P6" i="4"/>
  <c r="P5" i="4"/>
  <c r="P26" i="4"/>
  <c r="P23" i="9"/>
  <c r="P33" i="9"/>
  <c r="P32" i="9"/>
  <c r="P31" i="9"/>
  <c r="P26" i="9"/>
  <c r="P30" i="9"/>
  <c r="P24" i="9"/>
  <c r="P21" i="9"/>
  <c r="P25" i="9"/>
  <c r="P20" i="9"/>
  <c r="P15" i="9"/>
  <c r="P9" i="9"/>
  <c r="P10" i="9"/>
  <c r="P5" i="9"/>
  <c r="P7" i="9"/>
  <c r="P6" i="9"/>
  <c r="P8" i="9"/>
  <c r="P19" i="9"/>
  <c r="P11" i="9"/>
  <c r="P16" i="9"/>
  <c r="P18" i="9"/>
  <c r="P4" i="9"/>
  <c r="P4" i="6"/>
  <c r="Q8" i="5"/>
  <c r="P22" i="9"/>
  <c r="P13" i="9"/>
  <c r="P14" i="9"/>
  <c r="P22" i="4"/>
  <c r="P23" i="4"/>
  <c r="P25" i="4"/>
  <c r="P16" i="4"/>
  <c r="P7" i="4"/>
  <c r="P9" i="4"/>
  <c r="P19" i="3"/>
  <c r="P4" i="4"/>
  <c r="P10" i="4"/>
  <c r="P34" i="4"/>
  <c r="P12" i="4"/>
  <c r="P27" i="4"/>
  <c r="Q4" i="5"/>
  <c r="Q7" i="5"/>
  <c r="P5" i="6"/>
  <c r="P12" i="9"/>
  <c r="P5" i="10"/>
  <c r="P12" i="3"/>
  <c r="P8" i="3"/>
  <c r="P13" i="3"/>
  <c r="P7" i="3"/>
  <c r="P5" i="3"/>
  <c r="P4" i="3"/>
  <c r="P11" i="3"/>
  <c r="P16" i="3"/>
  <c r="P9" i="3"/>
  <c r="P15" i="3"/>
  <c r="P14" i="3"/>
  <c r="P15" i="15"/>
  <c r="P14" i="15"/>
  <c r="P7" i="15"/>
  <c r="P13" i="15"/>
  <c r="P6" i="15"/>
  <c r="P16" i="15"/>
  <c r="P12" i="15"/>
  <c r="P10" i="15"/>
  <c r="P4" i="15"/>
  <c r="P8" i="15"/>
  <c r="P5" i="15"/>
  <c r="P5" i="14" l="1"/>
  <c r="P4" i="14"/>
  <c r="P4" i="12" l="1"/>
  <c r="P6" i="11"/>
  <c r="P7" i="11"/>
  <c r="P9" i="11"/>
  <c r="P8" i="11"/>
  <c r="P5" i="11"/>
  <c r="P13" i="11"/>
  <c r="P11" i="11"/>
  <c r="P5" i="13"/>
  <c r="P4" i="11"/>
</calcChain>
</file>

<file path=xl/sharedStrings.xml><?xml version="1.0" encoding="utf-8"?>
<sst xmlns="http://schemas.openxmlformats.org/spreadsheetml/2006/main" count="1134" uniqueCount="404">
  <si>
    <t>Rang</t>
  </si>
  <si>
    <t>Comb.nr</t>
  </si>
  <si>
    <t>Paard</t>
  </si>
  <si>
    <t>pe_nr</t>
  </si>
  <si>
    <t>Kl.</t>
  </si>
  <si>
    <t>Cat.</t>
  </si>
  <si>
    <t>Ver.plaats.</t>
  </si>
  <si>
    <t>Ruiter</t>
  </si>
  <si>
    <t>W1</t>
  </si>
  <si>
    <t>W2</t>
  </si>
  <si>
    <t>W3</t>
  </si>
  <si>
    <t>W4</t>
  </si>
  <si>
    <t>W5</t>
  </si>
  <si>
    <t>Punten</t>
  </si>
  <si>
    <t>Hulpkolom1</t>
  </si>
  <si>
    <t>Hulpkolom2</t>
  </si>
  <si>
    <t>Gereden wedstrijden</t>
  </si>
  <si>
    <t>700745MS</t>
  </si>
  <si>
    <t>Janneke Steenbergen (Sel)</t>
  </si>
  <si>
    <t>Meedenblik Shining Star's Paco</t>
  </si>
  <si>
    <t>758845IR</t>
  </si>
  <si>
    <t>Kebie Raaijmakers (Sel)</t>
  </si>
  <si>
    <t>Ibbeltje</t>
  </si>
  <si>
    <t>722672MD</t>
  </si>
  <si>
    <t>Merel van Dongen (Sel)</t>
  </si>
  <si>
    <t>Maxi</t>
  </si>
  <si>
    <t>756097JH</t>
  </si>
  <si>
    <t>Jens Heesakkers (Sel)</t>
  </si>
  <si>
    <t>Jolly Jumper</t>
  </si>
  <si>
    <t>721648IS</t>
  </si>
  <si>
    <t>Floor Schippers (Sel)</t>
  </si>
  <si>
    <t>Indian Summer</t>
  </si>
  <si>
    <t>721072TD</t>
  </si>
  <si>
    <t>Elles Deckers (Sel)</t>
  </si>
  <si>
    <t>Shamrock The Corws General</t>
  </si>
  <si>
    <t>747737BS</t>
  </si>
  <si>
    <t>Bubbels</t>
  </si>
  <si>
    <t>748206MS</t>
  </si>
  <si>
    <t>Roos van Sprang (Sel)</t>
  </si>
  <si>
    <t>Mercus Tessa</t>
  </si>
  <si>
    <t>664595SH</t>
  </si>
  <si>
    <t>Tessa van Hemert (Sel)</t>
  </si>
  <si>
    <t>Shamrock Hot Water</t>
  </si>
  <si>
    <t>614226AW</t>
  </si>
  <si>
    <t>Leida Wijgerse (Sel)</t>
  </si>
  <si>
    <t>Amy</t>
  </si>
  <si>
    <t>745508HS</t>
  </si>
  <si>
    <t>High Flown's Loena</t>
  </si>
  <si>
    <t>A</t>
  </si>
  <si>
    <t>Berlicum</t>
  </si>
  <si>
    <t>B</t>
  </si>
  <si>
    <t>Sint-Michielsgestel</t>
  </si>
  <si>
    <t>Ammerzoden</t>
  </si>
  <si>
    <t>Oirschot</t>
  </si>
  <si>
    <t>Geffen</t>
  </si>
  <si>
    <t>Schijndel</t>
  </si>
  <si>
    <t>14/15-11-2015</t>
  </si>
  <si>
    <t>Rosmalen</t>
  </si>
  <si>
    <t>2/3-1-2016</t>
  </si>
  <si>
    <t>Boxtel</t>
  </si>
  <si>
    <t>30/31-1-2016</t>
  </si>
  <si>
    <t>755386OS</t>
  </si>
  <si>
    <t>Micky Schelstraete (Sel)</t>
  </si>
  <si>
    <t>Orchid's Jolina</t>
  </si>
  <si>
    <t>756769AR</t>
  </si>
  <si>
    <t>Evi van Rooij (Sel)</t>
  </si>
  <si>
    <t>Armando</t>
  </si>
  <si>
    <t>730487SR</t>
  </si>
  <si>
    <t>Dana Rijpma (Sel)</t>
  </si>
  <si>
    <t>Special Sunnylight</t>
  </si>
  <si>
    <t>730490FR</t>
  </si>
  <si>
    <t>Tess Rijpma (Sel)</t>
  </si>
  <si>
    <t>Flair</t>
  </si>
  <si>
    <t>725778IH</t>
  </si>
  <si>
    <t>Emma Huizer (Sel)</t>
  </si>
  <si>
    <t>Ivannoe</t>
  </si>
  <si>
    <t>671848CV</t>
  </si>
  <si>
    <t>Milou Verhoeven (Sel)</t>
  </si>
  <si>
    <t>Cobain</t>
  </si>
  <si>
    <t>751637DH</t>
  </si>
  <si>
    <t>Sara van den Hout (Sel)</t>
  </si>
  <si>
    <t>Donna</t>
  </si>
  <si>
    <t>761371RO</t>
  </si>
  <si>
    <t>Doris van de Oetelaar (Sel)</t>
  </si>
  <si>
    <t>Renzo</t>
  </si>
  <si>
    <t>710887KB</t>
  </si>
  <si>
    <t>Indy van Breugel (Sel)</t>
  </si>
  <si>
    <t>Kantje's Floor</t>
  </si>
  <si>
    <t>696301ML</t>
  </si>
  <si>
    <t>Roos Louwers (Sel)</t>
  </si>
  <si>
    <t>Maaike</t>
  </si>
  <si>
    <t>664905LP</t>
  </si>
  <si>
    <t>Joyce Pijnenburg (Sel)</t>
  </si>
  <si>
    <t>Nero</t>
  </si>
  <si>
    <t>661821SB</t>
  </si>
  <si>
    <t>Indy Bijveld (Sel)</t>
  </si>
  <si>
    <t>Stitch</t>
  </si>
  <si>
    <t>C</t>
  </si>
  <si>
    <t>Den Dungen</t>
  </si>
  <si>
    <t>Helvoirt</t>
  </si>
  <si>
    <t>Schyndel</t>
  </si>
  <si>
    <t>Oost W Middelbeers</t>
  </si>
  <si>
    <t>Nuland</t>
  </si>
  <si>
    <t>755751KR</t>
  </si>
  <si>
    <t>Pleuni Raaijmakers (Sel)</t>
  </si>
  <si>
    <t>Karamba</t>
  </si>
  <si>
    <t>697859AR</t>
  </si>
  <si>
    <t>Ac/dc</t>
  </si>
  <si>
    <t>742606LK</t>
  </si>
  <si>
    <t>Kaily van Kaathoven (Sel)</t>
  </si>
  <si>
    <t>Lanciana</t>
  </si>
  <si>
    <t>725592CP</t>
  </si>
  <si>
    <t>Raf van der Pasch (Sel)</t>
  </si>
  <si>
    <t>Cappuccino</t>
  </si>
  <si>
    <t>747523MD</t>
  </si>
  <si>
    <t>Nomie Donck (Sel)</t>
  </si>
  <si>
    <t>Miss Liberty</t>
  </si>
  <si>
    <t>733568MG</t>
  </si>
  <si>
    <t>Denise Geerings (Sel)</t>
  </si>
  <si>
    <t>Moonlight</t>
  </si>
  <si>
    <t>730321JB</t>
  </si>
  <si>
    <t>Romi Bloemsma (Sel)</t>
  </si>
  <si>
    <t>Joris</t>
  </si>
  <si>
    <t>758093OV</t>
  </si>
  <si>
    <t>Rik van de Ven (Sel)</t>
  </si>
  <si>
    <t>Olijfje van de Leliaard</t>
  </si>
  <si>
    <t>757578CT</t>
  </si>
  <si>
    <t>Mathijs Toelen (Sel)</t>
  </si>
  <si>
    <t>Cherie's</t>
  </si>
  <si>
    <t>747925DA</t>
  </si>
  <si>
    <t>Beau van de Aa (Sel)</t>
  </si>
  <si>
    <t>Dilanda</t>
  </si>
  <si>
    <t>759134SL</t>
  </si>
  <si>
    <t>Fleur Leemans (Sel)</t>
  </si>
  <si>
    <t>Sunday Lady</t>
  </si>
  <si>
    <t>758269RB</t>
  </si>
  <si>
    <t>Kyra Bosch (Sel)</t>
  </si>
  <si>
    <t>Roy</t>
  </si>
  <si>
    <t>756961NB</t>
  </si>
  <si>
    <t>Sanne Buijs (Sel)</t>
  </si>
  <si>
    <t>Poycos</t>
  </si>
  <si>
    <t>663974TB</t>
  </si>
  <si>
    <t>Naomie van den Bogaard (Sel)</t>
  </si>
  <si>
    <t>Tirsa Blom</t>
  </si>
  <si>
    <t>743518MB</t>
  </si>
  <si>
    <t>Feline Bogert (Sel)</t>
  </si>
  <si>
    <t>Mon-amie</t>
  </si>
  <si>
    <t>739846CB</t>
  </si>
  <si>
    <t>Suzan van Bergen (Sel)</t>
  </si>
  <si>
    <t>Collin</t>
  </si>
  <si>
    <t>755922VK</t>
  </si>
  <si>
    <t>Minke van Klompenburg (Sel)</t>
  </si>
  <si>
    <t>Vaderhoeve's Ramzi - Jazz</t>
  </si>
  <si>
    <t>761268RW</t>
  </si>
  <si>
    <t>Manouk de Wit (Sel)</t>
  </si>
  <si>
    <t>Reedhill's Cantate</t>
  </si>
  <si>
    <t>720004AK</t>
  </si>
  <si>
    <t>Kim Kastelijn (Sel)</t>
  </si>
  <si>
    <t>April</t>
  </si>
  <si>
    <t>671607MV</t>
  </si>
  <si>
    <t>Janine Verhoeven (Sel)</t>
  </si>
  <si>
    <t>Maxime</t>
  </si>
  <si>
    <t>756072SA</t>
  </si>
  <si>
    <t>Donna van de Aa (Sel)</t>
  </si>
  <si>
    <t>Sebastiaan R</t>
  </si>
  <si>
    <t>723367MV</t>
  </si>
  <si>
    <t>Maike van de Ven (Sel)</t>
  </si>
  <si>
    <t>Mely's Vanny</t>
  </si>
  <si>
    <t>711097HS</t>
  </si>
  <si>
    <t>Michelle Swinkels (Sel)</t>
  </si>
  <si>
    <t>Hengelstede's Corando</t>
  </si>
  <si>
    <t>683719RB</t>
  </si>
  <si>
    <t>Janne van de Broek (Sel)</t>
  </si>
  <si>
    <t>Rilana</t>
  </si>
  <si>
    <t>682919LO</t>
  </si>
  <si>
    <t>Jonieke van den Oord (Sel)</t>
  </si>
  <si>
    <t>Lorenz Boy</t>
  </si>
  <si>
    <t>748959EF</t>
  </si>
  <si>
    <t>Ainara Fernandez Parilo (Sel)</t>
  </si>
  <si>
    <t>calipso</t>
  </si>
  <si>
    <t>709712PH</t>
  </si>
  <si>
    <t>Britt van Hemert (Sel)</t>
  </si>
  <si>
    <t>Prince Lux</t>
  </si>
  <si>
    <t>703449VL</t>
  </si>
  <si>
    <t>Chenne de Laat (Sel)</t>
  </si>
  <si>
    <t>Veyanetta Roses</t>
  </si>
  <si>
    <t>D</t>
  </si>
  <si>
    <t>E</t>
  </si>
  <si>
    <t>Diessen</t>
  </si>
  <si>
    <t>Maren Kessel</t>
  </si>
  <si>
    <t>Moergestel</t>
  </si>
  <si>
    <t>Drunen</t>
  </si>
  <si>
    <t>721141ML</t>
  </si>
  <si>
    <t>Siebe Leemans (Sel)</t>
  </si>
  <si>
    <t>Manjara</t>
  </si>
  <si>
    <t>697322TB</t>
  </si>
  <si>
    <t>Jill Bogers (Sel)</t>
  </si>
  <si>
    <t>Tiësto</t>
  </si>
  <si>
    <t>679157LR</t>
  </si>
  <si>
    <t>Loo's Morgan</t>
  </si>
  <si>
    <t>614229BW</t>
  </si>
  <si>
    <t>Beauty</t>
  </si>
  <si>
    <t>754661LL</t>
  </si>
  <si>
    <t>Little Lady</t>
  </si>
  <si>
    <t>695777TB</t>
  </si>
  <si>
    <t>Puck Buijnsters (Sel)</t>
  </si>
  <si>
    <t>Tapas</t>
  </si>
  <si>
    <t>757601OB</t>
  </si>
  <si>
    <t>Okidoki</t>
  </si>
  <si>
    <t>721185TS</t>
  </si>
  <si>
    <t>Ilvy Schippers (Sel)</t>
  </si>
  <si>
    <t>To good to be true</t>
  </si>
  <si>
    <t>674262JB</t>
  </si>
  <si>
    <t>Justin</t>
  </si>
  <si>
    <t>680401DA</t>
  </si>
  <si>
    <t>Indy van Asch (Sel)</t>
  </si>
  <si>
    <t>Delphi</t>
  </si>
  <si>
    <t>697120SO</t>
  </si>
  <si>
    <t>Esmee van Oers (Sel)</t>
  </si>
  <si>
    <t>Spirit</t>
  </si>
  <si>
    <t>681763SS</t>
  </si>
  <si>
    <t>Karlijn Sleutjes (Sel)</t>
  </si>
  <si>
    <t>Sensation SW</t>
  </si>
  <si>
    <t>690567MD</t>
  </si>
  <si>
    <t>Elke Dortmans (Sel)</t>
  </si>
  <si>
    <t>Meggie</t>
  </si>
  <si>
    <t>Oisterwijk</t>
  </si>
  <si>
    <t>706006PR</t>
  </si>
  <si>
    <t>Niels Roozen (Sel)</t>
  </si>
  <si>
    <t>Prodise's Tequila Sunrise</t>
  </si>
  <si>
    <t>744496TL</t>
  </si>
  <si>
    <t>Tomtom</t>
  </si>
  <si>
    <t>707907KV</t>
  </si>
  <si>
    <t>Koss Van De Leliaard</t>
  </si>
  <si>
    <t>734398QD</t>
  </si>
  <si>
    <t>Roza Driessen (Sel)</t>
  </si>
  <si>
    <t>Qualitat des Bourdons</t>
  </si>
  <si>
    <t>663939BO</t>
  </si>
  <si>
    <t>Mathijs van Oers (Sel)</t>
  </si>
  <si>
    <t>Kilbeggan</t>
  </si>
  <si>
    <t>702173RS</t>
  </si>
  <si>
    <t>Daan van de Sande (Sel)</t>
  </si>
  <si>
    <t>Reekamp's Silvano</t>
  </si>
  <si>
    <t>649367BB</t>
  </si>
  <si>
    <t>Fleur Bok (Sel)</t>
  </si>
  <si>
    <t>Banier</t>
  </si>
  <si>
    <t>667399LB</t>
  </si>
  <si>
    <t>Terry van Ballegooy (Sel)</t>
  </si>
  <si>
    <t>Lucky-luke</t>
  </si>
  <si>
    <t>737370HS</t>
  </si>
  <si>
    <t>Lotte Schonk (Sel)</t>
  </si>
  <si>
    <t>Haerdy</t>
  </si>
  <si>
    <t>715524MB</t>
  </si>
  <si>
    <t>Nicole Bohmerman (Sel)</t>
  </si>
  <si>
    <t>Maasberg's Rudolf</t>
  </si>
  <si>
    <t>754493NS</t>
  </si>
  <si>
    <t>Nejon Star</t>
  </si>
  <si>
    <t>703809BH</t>
  </si>
  <si>
    <t>Rick Huizer (Sel)</t>
  </si>
  <si>
    <t>Batman</t>
  </si>
  <si>
    <t>658749AH</t>
  </si>
  <si>
    <t>Tim van Hemert (Sel)</t>
  </si>
  <si>
    <t>Alana</t>
  </si>
  <si>
    <t>745238BH</t>
  </si>
  <si>
    <t>731179ZS</t>
  </si>
  <si>
    <t>Britt Schippers (Sel)</t>
  </si>
  <si>
    <t>Zakira</t>
  </si>
  <si>
    <t>673519SD</t>
  </si>
  <si>
    <t>Pleun Donkers (Sel)</t>
  </si>
  <si>
    <t>Shine's Carbiet</t>
  </si>
  <si>
    <t>745383AD</t>
  </si>
  <si>
    <t>Tjeu Dielissen (Sel)</t>
  </si>
  <si>
    <t>Anchar</t>
  </si>
  <si>
    <t>715938PT</t>
  </si>
  <si>
    <t>Nina Timisela (Sel)</t>
  </si>
  <si>
    <t>Pinky</t>
  </si>
  <si>
    <t>698390MA</t>
  </si>
  <si>
    <t>Make My Z</t>
  </si>
  <si>
    <t>654313DB</t>
  </si>
  <si>
    <t>Benthe Broeren (Sel)</t>
  </si>
  <si>
    <t>Danza Kuduro</t>
  </si>
  <si>
    <t>725228MS</t>
  </si>
  <si>
    <t>Eefje Sweeb (Sel)</t>
  </si>
  <si>
    <t>Mandy</t>
  </si>
  <si>
    <t>742329HS</t>
  </si>
  <si>
    <t>Hazelberg's Macho</t>
  </si>
  <si>
    <t>746497OR</t>
  </si>
  <si>
    <t>Noa van Rijbroek (Sel)</t>
  </si>
  <si>
    <t>Jenarc's Lonette</t>
  </si>
  <si>
    <t>606959PV</t>
  </si>
  <si>
    <t>Lieke Verhoeven (Sel)</t>
  </si>
  <si>
    <t>Pieke's Valentijntje</t>
  </si>
  <si>
    <t>760387TD</t>
  </si>
  <si>
    <t>Bink Driessen (Sel)</t>
  </si>
  <si>
    <t>Tom Boy</t>
  </si>
  <si>
    <t>Vught</t>
  </si>
  <si>
    <t>Liempde</t>
  </si>
  <si>
    <t>738285JL</t>
  </si>
  <si>
    <t>Jacodi's Adino</t>
  </si>
  <si>
    <t>725869KD</t>
  </si>
  <si>
    <t>Knock Out</t>
  </si>
  <si>
    <t>678951PS</t>
  </si>
  <si>
    <t>Pikachu</t>
  </si>
  <si>
    <t>674261CB</t>
  </si>
  <si>
    <t>Esther van Bergen (Sel)</t>
  </si>
  <si>
    <t>664134UR</t>
  </si>
  <si>
    <t>Ise Rosendaal (Sel)</t>
  </si>
  <si>
    <t>Uvanti</t>
  </si>
  <si>
    <t>682187OB</t>
  </si>
  <si>
    <t>Orchid's Shiva</t>
  </si>
  <si>
    <t>664311OW</t>
  </si>
  <si>
    <t>Reggy van de Westelaken (Sel)</t>
  </si>
  <si>
    <t>Orchid's Admiraal</t>
  </si>
  <si>
    <t>653225LL</t>
  </si>
  <si>
    <t>Anne van Lier (Sel)</t>
  </si>
  <si>
    <t>Luna</t>
  </si>
  <si>
    <t>687507KK</t>
  </si>
  <si>
    <t>Koningshoek Casper</t>
  </si>
  <si>
    <t>Vinkel</t>
  </si>
  <si>
    <t>696572DD</t>
  </si>
  <si>
    <t>Druppel</t>
  </si>
  <si>
    <t>615850JL</t>
  </si>
  <si>
    <t>Suzanne Van Lent (Sel)</t>
  </si>
  <si>
    <t>Joy</t>
  </si>
  <si>
    <t>Z</t>
  </si>
  <si>
    <t>M</t>
  </si>
  <si>
    <t>L</t>
  </si>
  <si>
    <t>646262MO</t>
  </si>
  <si>
    <t>Mr James</t>
  </si>
  <si>
    <t>721518SC</t>
  </si>
  <si>
    <t>Fleur Caris (Sel)</t>
  </si>
  <si>
    <t>Salsa</t>
  </si>
  <si>
    <t>ZZ</t>
  </si>
  <si>
    <t>Sofie Coppens (Sel)</t>
  </si>
  <si>
    <t>Montana</t>
  </si>
  <si>
    <t>Karlijn Sleutjes</t>
  </si>
  <si>
    <t>Line Klerks (Sel)</t>
  </si>
  <si>
    <t>Tres Jolie</t>
  </si>
  <si>
    <t>Britt van Rijsewijk (Sel)</t>
  </si>
  <si>
    <t>Star Charlie</t>
  </si>
  <si>
    <t>Sterre Basstein (Sel)</t>
  </si>
  <si>
    <t>Hildenberg's Senique</t>
  </si>
  <si>
    <t>Puck van der Weele (Sel)</t>
  </si>
  <si>
    <t>Anjershof Red Gold</t>
  </si>
  <si>
    <t>Demi Vingerhoets (Sel)</t>
  </si>
  <si>
    <t>Darthino Vds</t>
  </si>
  <si>
    <t>Gino il marrone</t>
  </si>
  <si>
    <t>Wiskey</t>
  </si>
  <si>
    <t>Fee Meeuwissen (Sel)</t>
  </si>
  <si>
    <t>Odessa</t>
  </si>
  <si>
    <t>698222DV</t>
  </si>
  <si>
    <t>627146IT</t>
  </si>
  <si>
    <t>Luca Tielemans (Sel)</t>
  </si>
  <si>
    <t>Ivanhoe Van Het Schoor</t>
  </si>
  <si>
    <t>762110WS</t>
  </si>
  <si>
    <t>729758OM</t>
  </si>
  <si>
    <t>702704CR</t>
  </si>
  <si>
    <t>608768KH</t>
  </si>
  <si>
    <t>Nina van Hedel (Sel)</t>
  </si>
  <si>
    <t>Kadans Van Orchid's</t>
  </si>
  <si>
    <t>718704OV</t>
  </si>
  <si>
    <t>Orchid`s Dj Tiësto</t>
  </si>
  <si>
    <t>710169MB</t>
  </si>
  <si>
    <t>match point</t>
  </si>
  <si>
    <t>762558RP</t>
  </si>
  <si>
    <t>Rashied</t>
  </si>
  <si>
    <t>717916TK</t>
  </si>
  <si>
    <t>759970JS</t>
  </si>
  <si>
    <t>Audrey Smits (Sel)</t>
  </si>
  <si>
    <t>Joly's Ulientje</t>
  </si>
  <si>
    <t>757432PO</t>
  </si>
  <si>
    <t>Bobbie van den Oever (Sel)</t>
  </si>
  <si>
    <t>Puck</t>
  </si>
  <si>
    <t>Afvaardiging regio: 2</t>
  </si>
  <si>
    <t>Afvaardiging regio: 1</t>
  </si>
  <si>
    <t>Afvaardiging regio: 6</t>
  </si>
  <si>
    <t>Afvaardiging regio: 12</t>
  </si>
  <si>
    <t>Afvaardiging regio: 4</t>
  </si>
  <si>
    <t>Afvaardiging regio: 14</t>
  </si>
  <si>
    <t>Afvaardiging regio: 5</t>
  </si>
  <si>
    <t>731695KL</t>
  </si>
  <si>
    <t>Jet van de Loo</t>
  </si>
  <si>
    <t>Katinka</t>
  </si>
  <si>
    <t>607599LV</t>
  </si>
  <si>
    <t>Lisa Vissers</t>
  </si>
  <si>
    <t>Lucky Girl</t>
  </si>
  <si>
    <t>Nina Timisela</t>
  </si>
  <si>
    <t>Gabi-el</t>
  </si>
  <si>
    <t>Sophie Steenbakkers</t>
  </si>
  <si>
    <t>Lamee Dunlop</t>
  </si>
  <si>
    <t>Akyro</t>
  </si>
  <si>
    <t>Kampioen</t>
  </si>
  <si>
    <t>Afgevaardigd</t>
  </si>
  <si>
    <t>Kring Hart van Brabant meldt alle afgevaardigde ruiters/amazones aan bij de regio.</t>
  </si>
  <si>
    <t xml:space="preserve">Mocht je afgevaardigd zijn maar niet kunnen rijden dien je jezelf af te melden bij de kring. </t>
  </si>
  <si>
    <t>Dit kan via de mail: atijdink@hotmail.com</t>
  </si>
  <si>
    <t>Graag tijdig afmelden dan kunnen wij de reserve ruiter/amazone nog afvaardigen.</t>
  </si>
  <si>
    <t>Degene die niet op tijd afmelden zullen een factuur voor de startplaats ontvangen.</t>
  </si>
  <si>
    <t>Alle afgevaardigden veel succes op de Brabantse Kampioenschappen!!</t>
  </si>
  <si>
    <t>De Kring meldt iedereen die afgevaardigd is automatisch aan bij de Regio. Alleen als je niet mee kunt doen moet je jezelf afmelden bij de kring.</t>
  </si>
  <si>
    <t>Info: bij de kring of op de site van kring hart van brabant</t>
  </si>
  <si>
    <t>Fleur van Zuilen</t>
  </si>
  <si>
    <t>Felix</t>
  </si>
  <si>
    <t>Afgemeld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</si>
</sst>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0" borderId="0" xfId="0" applyBorder="1"/>
    <xf numFmtId="14" fontId="0" fillId="2" borderId="0" xfId="0" applyNumberFormat="1" applyFill="1" applyBorder="1"/>
    <xf numFmtId="0" fontId="0" fillId="3" borderId="0" xfId="0" applyFont="1" applyFill="1" applyBorder="1"/>
    <xf numFmtId="0" fontId="0" fillId="2" borderId="0" xfId="0" applyFont="1" applyFill="1" applyBorder="1"/>
    <xf numFmtId="0" fontId="1" fillId="0" borderId="0" xfId="0" applyFont="1"/>
    <xf numFmtId="0" fontId="2" fillId="0" borderId="0" xfId="0" applyFont="1" applyBorder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F13" sqref="F13:F32"/>
    </sheetView>
  </sheetViews>
  <sheetFormatPr defaultRowHeight="15" x14ac:dyDescent="0.25"/>
  <sheetData>
    <row r="2" spans="2:2" x14ac:dyDescent="0.25">
      <c r="B2" t="s">
        <v>393</v>
      </c>
    </row>
    <row r="3" spans="2:2" x14ac:dyDescent="0.25">
      <c r="B3" t="s">
        <v>394</v>
      </c>
    </row>
    <row r="4" spans="2:2" x14ac:dyDescent="0.25">
      <c r="B4" t="s">
        <v>395</v>
      </c>
    </row>
    <row r="5" spans="2:2" x14ac:dyDescent="0.25">
      <c r="B5" t="s">
        <v>396</v>
      </c>
    </row>
    <row r="6" spans="2:2" x14ac:dyDescent="0.25">
      <c r="B6" t="s">
        <v>397</v>
      </c>
    </row>
    <row r="7" spans="2:2" x14ac:dyDescent="0.25">
      <c r="B7" t="s">
        <v>398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5" sqref="A5:XFD9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299</v>
      </c>
      <c r="C4" s="35" t="s">
        <v>235</v>
      </c>
      <c r="D4" s="35" t="s">
        <v>300</v>
      </c>
      <c r="F4" s="35" t="s">
        <v>325</v>
      </c>
      <c r="G4" s="35" t="s">
        <v>186</v>
      </c>
      <c r="H4" s="35" t="s">
        <v>295</v>
      </c>
      <c r="I4" s="36">
        <v>1</v>
      </c>
      <c r="J4" s="34">
        <v>1</v>
      </c>
      <c r="K4" s="34">
        <v>6</v>
      </c>
      <c r="L4" s="36">
        <v>9</v>
      </c>
      <c r="M4" s="36">
        <v>1</v>
      </c>
      <c r="N4" s="35">
        <f>IF(OR('Gereden wedstrijden'!$L$7=4,'Gereden wedstrijden'!$L$7=5),LARGE(I4:M4,1),0)</f>
        <v>9</v>
      </c>
      <c r="O4" s="35">
        <f>IF('Gereden wedstrijden'!$L$7=5,LARGE(I4:M4,2),0)</f>
        <v>6</v>
      </c>
      <c r="P4" s="35">
        <f t="shared" ref="P4:P9" si="0">SUM(I4:M4)-SUM(N4:O4)</f>
        <v>3</v>
      </c>
      <c r="Q4" s="35" t="s">
        <v>391</v>
      </c>
    </row>
    <row r="5" spans="1:17" s="38" customFormat="1" x14ac:dyDescent="0.25">
      <c r="A5" s="37">
        <v>2</v>
      </c>
      <c r="B5" s="38" t="s">
        <v>310</v>
      </c>
      <c r="C5" s="38" t="s">
        <v>311</v>
      </c>
      <c r="D5" s="38" t="s">
        <v>312</v>
      </c>
      <c r="F5" s="38" t="s">
        <v>325</v>
      </c>
      <c r="G5" s="38" t="s">
        <v>186</v>
      </c>
      <c r="H5" s="38" t="s">
        <v>49</v>
      </c>
      <c r="I5" s="39">
        <v>6</v>
      </c>
      <c r="J5" s="37">
        <v>8</v>
      </c>
      <c r="K5" s="37">
        <v>1</v>
      </c>
      <c r="L5" s="39">
        <v>2</v>
      </c>
      <c r="M5" s="39">
        <v>2</v>
      </c>
      <c r="N5" s="38">
        <f>IF(OR('Gereden wedstrijden'!$L$7=4,'Gereden wedstrijden'!$L$7=5),LARGE(I5:M5,1),0)</f>
        <v>8</v>
      </c>
      <c r="O5" s="38">
        <f>IF('Gereden wedstrijden'!$L$7=5,LARGE(I5:M5,2),0)</f>
        <v>6</v>
      </c>
      <c r="P5" s="38">
        <f t="shared" si="0"/>
        <v>5</v>
      </c>
      <c r="Q5" s="38" t="s">
        <v>392</v>
      </c>
    </row>
    <row r="6" spans="1:17" s="38" customFormat="1" x14ac:dyDescent="0.25">
      <c r="A6" s="37">
        <v>3</v>
      </c>
      <c r="B6" s="38" t="s">
        <v>301</v>
      </c>
      <c r="C6" s="38" t="s">
        <v>265</v>
      </c>
      <c r="D6" s="38" t="s">
        <v>302</v>
      </c>
      <c r="F6" s="38" t="s">
        <v>325</v>
      </c>
      <c r="G6" s="38" t="s">
        <v>186</v>
      </c>
      <c r="H6" s="38" t="s">
        <v>49</v>
      </c>
      <c r="I6" s="37">
        <v>2</v>
      </c>
      <c r="J6" s="39">
        <v>5</v>
      </c>
      <c r="K6" s="39">
        <v>8</v>
      </c>
      <c r="L6" s="39">
        <v>1</v>
      </c>
      <c r="M6" s="39">
        <v>90</v>
      </c>
      <c r="N6" s="38">
        <f>IF(OR('Gereden wedstrijden'!$L$7=4,'Gereden wedstrijden'!$L$7=5),LARGE(I6:M6,1),0)</f>
        <v>90</v>
      </c>
      <c r="O6" s="38">
        <f>IF('Gereden wedstrijden'!$L$7=5,LARGE(I6:M6,2),0)</f>
        <v>8</v>
      </c>
      <c r="P6" s="38">
        <f t="shared" si="0"/>
        <v>8</v>
      </c>
      <c r="Q6" s="38" t="s">
        <v>392</v>
      </c>
    </row>
    <row r="7" spans="1:17" s="38" customFormat="1" x14ac:dyDescent="0.25">
      <c r="A7" s="37">
        <v>4</v>
      </c>
      <c r="B7" s="38" t="s">
        <v>303</v>
      </c>
      <c r="C7" s="38" t="s">
        <v>304</v>
      </c>
      <c r="D7" s="38" t="s">
        <v>149</v>
      </c>
      <c r="F7" s="38" t="s">
        <v>325</v>
      </c>
      <c r="G7" s="38" t="s">
        <v>187</v>
      </c>
      <c r="H7" s="38" t="s">
        <v>189</v>
      </c>
      <c r="I7" s="37">
        <v>3</v>
      </c>
      <c r="J7" s="39">
        <v>6</v>
      </c>
      <c r="K7" s="37">
        <v>2</v>
      </c>
      <c r="L7" s="39">
        <v>6</v>
      </c>
      <c r="M7" s="39">
        <v>5</v>
      </c>
      <c r="N7" s="38">
        <f>IF(OR('Gereden wedstrijden'!$L$7=4,'Gereden wedstrijden'!$L$7=5),LARGE(I7:M7,1),0)</f>
        <v>6</v>
      </c>
      <c r="O7" s="38">
        <f>IF('Gereden wedstrijden'!$L$7=5,LARGE(I7:M7,2),0)</f>
        <v>6</v>
      </c>
      <c r="P7" s="38">
        <f t="shared" si="0"/>
        <v>10</v>
      </c>
      <c r="Q7" s="38" t="s">
        <v>392</v>
      </c>
    </row>
    <row r="8" spans="1:17" s="38" customFormat="1" x14ac:dyDescent="0.25">
      <c r="A8" s="37">
        <v>5</v>
      </c>
      <c r="B8" s="38" t="s">
        <v>308</v>
      </c>
      <c r="C8" s="38" t="s">
        <v>148</v>
      </c>
      <c r="D8" s="38" t="s">
        <v>309</v>
      </c>
      <c r="F8" s="38" t="s">
        <v>325</v>
      </c>
      <c r="G8" s="38" t="s">
        <v>186</v>
      </c>
      <c r="H8" s="38" t="s">
        <v>189</v>
      </c>
      <c r="I8" s="37">
        <v>5</v>
      </c>
      <c r="J8" s="37">
        <v>3</v>
      </c>
      <c r="K8" s="37">
        <v>4</v>
      </c>
      <c r="L8" s="39">
        <v>8</v>
      </c>
      <c r="M8" s="39">
        <v>4</v>
      </c>
      <c r="N8" s="38">
        <f>IF(OR('Gereden wedstrijden'!$L$7=4,'Gereden wedstrijden'!$L$7=5),LARGE(I8:M8,1),0)</f>
        <v>8</v>
      </c>
      <c r="O8" s="38">
        <f>IF('Gereden wedstrijden'!$L$7=5,LARGE(I8:M8,2),0)</f>
        <v>5</v>
      </c>
      <c r="P8" s="38">
        <f t="shared" si="0"/>
        <v>11</v>
      </c>
      <c r="Q8" s="38" t="s">
        <v>392</v>
      </c>
    </row>
    <row r="9" spans="1:17" s="38" customFormat="1" x14ac:dyDescent="0.25">
      <c r="A9" s="37">
        <v>6</v>
      </c>
      <c r="B9" s="38" t="s">
        <v>305</v>
      </c>
      <c r="C9" s="38" t="s">
        <v>306</v>
      </c>
      <c r="D9" s="38" t="s">
        <v>307</v>
      </c>
      <c r="F9" s="38" t="s">
        <v>325</v>
      </c>
      <c r="G9" s="38" t="s">
        <v>187</v>
      </c>
      <c r="H9" s="38" t="s">
        <v>59</v>
      </c>
      <c r="I9" s="37">
        <v>4</v>
      </c>
      <c r="J9" s="39">
        <v>4</v>
      </c>
      <c r="K9" s="37">
        <v>3</v>
      </c>
      <c r="L9" s="39">
        <v>5</v>
      </c>
      <c r="M9" s="39">
        <v>90</v>
      </c>
      <c r="N9" s="38">
        <f>IF(OR('Gereden wedstrijden'!$L$7=4,'Gereden wedstrijden'!$L$7=5),LARGE(I9:M9,1),0)</f>
        <v>90</v>
      </c>
      <c r="O9" s="38">
        <f>IF('Gereden wedstrijden'!$L$7=5,LARGE(I9:M9,2),0)</f>
        <v>5</v>
      </c>
      <c r="P9" s="38">
        <f t="shared" si="0"/>
        <v>11</v>
      </c>
      <c r="Q9" s="38" t="s">
        <v>392</v>
      </c>
    </row>
    <row r="10" spans="1:17" s="7" customFormat="1" x14ac:dyDescent="0.25">
      <c r="A10" s="24"/>
      <c r="B10" s="19"/>
      <c r="C10" s="19"/>
      <c r="D10" s="19"/>
      <c r="G10" s="19"/>
      <c r="H10" s="19"/>
      <c r="I10" s="24"/>
      <c r="J10" s="23"/>
      <c r="K10" s="24"/>
      <c r="L10" s="23"/>
      <c r="M10" s="23"/>
    </row>
    <row r="11" spans="1:17" s="7" customFormat="1" x14ac:dyDescent="0.25">
      <c r="A11" s="24">
        <v>7</v>
      </c>
      <c r="B11" s="19" t="s">
        <v>316</v>
      </c>
      <c r="C11" s="19" t="s">
        <v>151</v>
      </c>
      <c r="D11" s="19" t="s">
        <v>317</v>
      </c>
      <c r="F11" s="7" t="s">
        <v>325</v>
      </c>
      <c r="G11" s="19" t="s">
        <v>186</v>
      </c>
      <c r="H11" s="19" t="s">
        <v>52</v>
      </c>
      <c r="I11" s="23">
        <v>8</v>
      </c>
      <c r="J11" s="24">
        <v>2</v>
      </c>
      <c r="K11" s="24">
        <v>7</v>
      </c>
      <c r="L11" s="23">
        <v>4</v>
      </c>
      <c r="M11" s="23">
        <v>7</v>
      </c>
      <c r="N11" s="7">
        <f>IF(OR('Gereden wedstrijden'!$L$7=4,'Gereden wedstrijden'!$L$7=5),LARGE(I11:M11,1),0)</f>
        <v>8</v>
      </c>
      <c r="O11" s="7">
        <f>IF('Gereden wedstrijden'!$L$7=5,LARGE(I11:M11,2),0)</f>
        <v>7</v>
      </c>
      <c r="P11" s="7">
        <f>SUM(I11:M11)-SUM(N11:O11)</f>
        <v>13</v>
      </c>
    </row>
    <row r="12" spans="1:17" s="7" customFormat="1" x14ac:dyDescent="0.25">
      <c r="A12" s="24">
        <v>8</v>
      </c>
      <c r="B12" s="19" t="s">
        <v>354</v>
      </c>
      <c r="C12" s="7" t="s">
        <v>265</v>
      </c>
      <c r="D12" s="7" t="s">
        <v>347</v>
      </c>
      <c r="F12" s="7" t="s">
        <v>325</v>
      </c>
      <c r="G12" s="19" t="s">
        <v>186</v>
      </c>
      <c r="H12" s="7" t="s">
        <v>49</v>
      </c>
      <c r="I12" s="24">
        <v>99</v>
      </c>
      <c r="J12" s="24">
        <v>7</v>
      </c>
      <c r="K12" s="32">
        <v>5</v>
      </c>
      <c r="L12" s="32">
        <v>3</v>
      </c>
      <c r="M12" s="32">
        <v>6</v>
      </c>
      <c r="N12" s="7">
        <f>IF(OR('Gereden wedstrijden'!$L$7=4,'Gereden wedstrijden'!$L$7=5),LARGE(I12:M12,1),0)</f>
        <v>99</v>
      </c>
      <c r="O12" s="7">
        <f>IF('Gereden wedstrijden'!$L$7=5,LARGE(I12:M12,2),0)</f>
        <v>7</v>
      </c>
      <c r="P12" s="7">
        <f>SUM(I12:M12)-SUM(N12:O12)</f>
        <v>14</v>
      </c>
    </row>
    <row r="13" spans="1:17" s="6" customFormat="1" x14ac:dyDescent="0.25">
      <c r="A13" s="32">
        <v>9</v>
      </c>
      <c r="B13" s="19" t="s">
        <v>313</v>
      </c>
      <c r="C13" s="19" t="s">
        <v>314</v>
      </c>
      <c r="D13" s="19" t="s">
        <v>315</v>
      </c>
      <c r="E13" s="7"/>
      <c r="F13" s="7" t="s">
        <v>325</v>
      </c>
      <c r="G13" s="19" t="s">
        <v>186</v>
      </c>
      <c r="H13" s="19" t="s">
        <v>318</v>
      </c>
      <c r="I13" s="24">
        <v>7</v>
      </c>
      <c r="J13" s="23">
        <v>90</v>
      </c>
      <c r="K13" s="24">
        <v>9</v>
      </c>
      <c r="L13" s="23">
        <v>7</v>
      </c>
      <c r="M13" s="23">
        <v>3</v>
      </c>
      <c r="N13" s="7">
        <f>IF(OR('Gereden wedstrijden'!$L$7=4,'Gereden wedstrijden'!$L$7=5),LARGE(I13:M13,1),0)</f>
        <v>90</v>
      </c>
      <c r="O13" s="7">
        <f>IF('Gereden wedstrijden'!$L$7=5,LARGE(I13:M13,2),0)</f>
        <v>9</v>
      </c>
      <c r="P13" s="7">
        <f>SUM(I13:M13)-SUM(N13:O13)</f>
        <v>17</v>
      </c>
    </row>
    <row r="14" spans="1:17" s="6" customFormat="1" x14ac:dyDescent="0.25">
      <c r="A14" s="32">
        <v>10</v>
      </c>
      <c r="B14" s="19" t="s">
        <v>355</v>
      </c>
      <c r="C14" s="7" t="s">
        <v>348</v>
      </c>
      <c r="D14" s="7" t="s">
        <v>349</v>
      </c>
      <c r="E14" s="7"/>
      <c r="F14" s="7" t="s">
        <v>325</v>
      </c>
      <c r="G14" s="19" t="s">
        <v>186</v>
      </c>
      <c r="H14" s="7" t="s">
        <v>101</v>
      </c>
      <c r="I14" s="24">
        <v>99</v>
      </c>
      <c r="J14" s="24">
        <v>9</v>
      </c>
      <c r="K14" s="32">
        <v>10</v>
      </c>
      <c r="L14" s="32">
        <v>10</v>
      </c>
      <c r="M14" s="32">
        <v>99</v>
      </c>
      <c r="N14" s="7">
        <f>IF(OR('Gereden wedstrijden'!$L$7=4,'Gereden wedstrijden'!$L$7=5),LARGE(I14:M14,1),0)</f>
        <v>99</v>
      </c>
      <c r="O14" s="7">
        <f>IF('Gereden wedstrijden'!$L$7=5,LARGE(I14:M14,2),0)</f>
        <v>99</v>
      </c>
      <c r="P14" s="7">
        <f>SUM(I14:M14)-SUM(N14:O14)</f>
        <v>29</v>
      </c>
    </row>
    <row r="15" spans="1:17" x14ac:dyDescent="0.25">
      <c r="A15" s="28"/>
      <c r="B15" s="19"/>
      <c r="C15" s="19"/>
      <c r="D15" s="19"/>
      <c r="E15" s="19"/>
      <c r="F15" s="19"/>
      <c r="G15" s="19"/>
      <c r="H15" s="19"/>
      <c r="I15" s="28"/>
      <c r="J15" s="28"/>
      <c r="K15" s="28"/>
      <c r="L15" s="28"/>
      <c r="M15" s="28"/>
      <c r="N15" s="19"/>
      <c r="O15" s="19"/>
      <c r="P15" s="19"/>
    </row>
    <row r="16" spans="1:17" x14ac:dyDescent="0.25">
      <c r="A16" s="28"/>
      <c r="B16" s="19" t="s">
        <v>375</v>
      </c>
      <c r="C16" s="19"/>
      <c r="D16" s="19"/>
      <c r="E16" s="19"/>
      <c r="F16" s="19"/>
      <c r="G16" s="19"/>
      <c r="H16" s="19"/>
      <c r="I16" s="28"/>
      <c r="J16" s="28"/>
      <c r="K16" s="28"/>
      <c r="L16" s="28"/>
      <c r="M16" s="28"/>
      <c r="N16" s="19"/>
      <c r="O16" s="19"/>
      <c r="P16" s="19"/>
    </row>
    <row r="17" spans="1:16" x14ac:dyDescent="0.25">
      <c r="A17" s="28"/>
      <c r="B17" s="19"/>
      <c r="C17" s="19"/>
      <c r="D17" s="19"/>
      <c r="E17" s="19"/>
      <c r="F17" s="19"/>
      <c r="G17" s="19"/>
      <c r="H17" s="19"/>
      <c r="I17" s="28"/>
      <c r="J17" s="28"/>
      <c r="K17" s="28"/>
      <c r="L17" s="28"/>
      <c r="M17" s="28"/>
      <c r="N17" s="19"/>
      <c r="O17" s="19"/>
      <c r="P17" s="19"/>
    </row>
    <row r="18" spans="1:16" ht="18.75" x14ac:dyDescent="0.3">
      <c r="A18" s="28"/>
      <c r="B18" s="33" t="s">
        <v>399</v>
      </c>
      <c r="C18" s="19"/>
      <c r="D18" s="19"/>
      <c r="E18" s="19"/>
      <c r="F18" s="19"/>
      <c r="G18" s="19"/>
      <c r="H18" s="19"/>
      <c r="I18" s="28"/>
      <c r="J18" s="28"/>
      <c r="K18" s="28"/>
      <c r="L18" s="28"/>
      <c r="M18" s="28"/>
      <c r="N18" s="19"/>
      <c r="O18" s="19"/>
      <c r="P18" s="19"/>
    </row>
    <row r="19" spans="1:16" ht="18.75" x14ac:dyDescent="0.3">
      <c r="A19" s="28"/>
      <c r="B19" s="33" t="s">
        <v>400</v>
      </c>
      <c r="C19" s="19"/>
      <c r="D19" s="19"/>
      <c r="E19" s="19"/>
      <c r="F19" s="19"/>
      <c r="G19" s="19"/>
      <c r="H19" s="19"/>
      <c r="I19" s="28"/>
      <c r="J19" s="28"/>
      <c r="K19" s="28"/>
      <c r="L19" s="28"/>
      <c r="M19" s="28"/>
      <c r="N19" s="19"/>
      <c r="O19" s="19"/>
      <c r="P19" s="19"/>
    </row>
  </sheetData>
  <sortState ref="B4:P13">
    <sortCondition ref="P4:P13"/>
    <sortCondition ref="M4:M13"/>
  </sortState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A4" sqref="A4:XFD4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319</v>
      </c>
      <c r="C4" s="35" t="s">
        <v>293</v>
      </c>
      <c r="D4" s="35" t="s">
        <v>320</v>
      </c>
      <c r="F4" s="35" t="s">
        <v>324</v>
      </c>
      <c r="G4" s="35" t="s">
        <v>97</v>
      </c>
      <c r="H4" s="35" t="s">
        <v>295</v>
      </c>
      <c r="I4" s="36">
        <v>1</v>
      </c>
      <c r="J4" s="34">
        <v>1</v>
      </c>
      <c r="K4" s="34">
        <v>1</v>
      </c>
      <c r="L4" s="36">
        <v>1</v>
      </c>
      <c r="M4" s="36">
        <v>1</v>
      </c>
      <c r="N4" s="35">
        <f>IF(OR('Gereden wedstrijden'!$L$7=4,'Gereden wedstrijden'!$L$7=5),LARGE(I4:M4,1),0)</f>
        <v>1</v>
      </c>
      <c r="O4" s="35">
        <f>IF('Gereden wedstrijden'!$L$7=5,LARGE(I4:M4,2),0)</f>
        <v>1</v>
      </c>
      <c r="P4" s="35">
        <f>SUM(I4:M4)-SUM(N4:O4)</f>
        <v>3</v>
      </c>
      <c r="Q4" s="35" t="s">
        <v>391</v>
      </c>
    </row>
    <row r="5" spans="1:17" s="6" customFormat="1" x14ac:dyDescent="0.25">
      <c r="A5" s="25"/>
      <c r="B5" s="2"/>
      <c r="C5" s="2"/>
      <c r="D5" s="2"/>
      <c r="E5" s="2"/>
      <c r="F5" s="2"/>
      <c r="G5" s="2"/>
      <c r="H5" s="2"/>
      <c r="I5" s="25"/>
      <c r="J5" s="25"/>
      <c r="K5" s="25"/>
      <c r="L5" s="25"/>
      <c r="M5" s="25"/>
      <c r="N5" s="2"/>
      <c r="O5" s="2"/>
      <c r="P5" s="2"/>
      <c r="Q5" s="2"/>
    </row>
    <row r="6" spans="1:17" s="6" customFormat="1" ht="12.75" x14ac:dyDescent="0.2">
      <c r="A6" s="26"/>
      <c r="I6" s="26"/>
      <c r="J6" s="26"/>
      <c r="K6" s="26"/>
      <c r="L6" s="26"/>
      <c r="M6" s="26"/>
    </row>
    <row r="7" spans="1:17" s="6" customFormat="1" x14ac:dyDescent="0.25">
      <c r="A7" s="26"/>
      <c r="B7" s="2" t="s">
        <v>374</v>
      </c>
      <c r="I7" s="26"/>
      <c r="J7" s="26"/>
      <c r="K7" s="26"/>
      <c r="L7" s="26"/>
      <c r="M7" s="26"/>
    </row>
    <row r="9" spans="1:17" ht="18.75" x14ac:dyDescent="0.3">
      <c r="B9" s="33" t="s">
        <v>399</v>
      </c>
    </row>
    <row r="10" spans="1:17" ht="18.75" x14ac:dyDescent="0.3">
      <c r="B10" s="33" t="s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6" sqref="A6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356</v>
      </c>
      <c r="C4" s="35" t="s">
        <v>338</v>
      </c>
      <c r="D4" s="35" t="s">
        <v>346</v>
      </c>
      <c r="F4" s="41" t="s">
        <v>324</v>
      </c>
      <c r="G4" s="41" t="s">
        <v>186</v>
      </c>
      <c r="H4" s="35" t="s">
        <v>190</v>
      </c>
      <c r="I4" s="34">
        <v>99</v>
      </c>
      <c r="J4" s="34">
        <v>1</v>
      </c>
      <c r="K4" s="34">
        <v>2</v>
      </c>
      <c r="L4" s="34">
        <v>1</v>
      </c>
      <c r="M4" s="34">
        <v>1</v>
      </c>
      <c r="N4" s="35">
        <f>IF(OR('Gereden wedstrijden'!$L$7=4,'Gereden wedstrijden'!$L$7=5),LARGE(I4:M4,1),0)</f>
        <v>99</v>
      </c>
      <c r="O4" s="35">
        <f>IF('Gereden wedstrijden'!$L$7=5,LARGE(I4:M4,2),0)</f>
        <v>2</v>
      </c>
      <c r="P4" s="35">
        <f>SUM(I4:M4)-SUM(N4:O4)</f>
        <v>3</v>
      </c>
      <c r="Q4" s="35" t="s">
        <v>391</v>
      </c>
    </row>
    <row r="5" spans="1:17" s="42" customFormat="1" x14ac:dyDescent="0.25">
      <c r="A5" s="37">
        <v>2</v>
      </c>
      <c r="B5" s="38" t="s">
        <v>321</v>
      </c>
      <c r="C5" s="38" t="s">
        <v>322</v>
      </c>
      <c r="D5" s="38" t="s">
        <v>323</v>
      </c>
      <c r="E5" s="38"/>
      <c r="F5" s="38" t="s">
        <v>324</v>
      </c>
      <c r="G5" s="38" t="s">
        <v>186</v>
      </c>
      <c r="H5" s="38" t="s">
        <v>54</v>
      </c>
      <c r="I5" s="39">
        <v>1</v>
      </c>
      <c r="J5" s="37">
        <v>2</v>
      </c>
      <c r="K5" s="37">
        <v>1</v>
      </c>
      <c r="L5" s="39">
        <v>2</v>
      </c>
      <c r="M5" s="39">
        <v>90</v>
      </c>
      <c r="N5" s="38">
        <f>IF(OR('Gereden wedstrijden'!$L$7=4,'Gereden wedstrijden'!$L$7=5),LARGE(I5:M5,1),0)</f>
        <v>90</v>
      </c>
      <c r="O5" s="38">
        <f>IF('Gereden wedstrijden'!$L$7=5,LARGE(I5:M5,2),0)</f>
        <v>2</v>
      </c>
      <c r="P5" s="38">
        <f>SUM(I5:M5)-SUM(N5:O5)</f>
        <v>4</v>
      </c>
      <c r="Q5" s="38" t="s">
        <v>392</v>
      </c>
    </row>
    <row r="6" spans="1:17" s="6" customFormat="1" ht="12.75" x14ac:dyDescent="0.2">
      <c r="A6" s="26"/>
      <c r="I6" s="26"/>
      <c r="J6" s="26"/>
      <c r="K6" s="26"/>
      <c r="L6" s="26"/>
      <c r="M6" s="26"/>
    </row>
    <row r="7" spans="1:17" s="6" customFormat="1" ht="12.75" x14ac:dyDescent="0.2">
      <c r="A7" s="26"/>
      <c r="I7" s="26"/>
      <c r="J7" s="26"/>
      <c r="K7" s="26"/>
      <c r="L7" s="26"/>
      <c r="M7" s="26"/>
    </row>
    <row r="8" spans="1:17" x14ac:dyDescent="0.25">
      <c r="B8" s="2" t="s">
        <v>373</v>
      </c>
    </row>
    <row r="10" spans="1:17" ht="18.75" x14ac:dyDescent="0.3">
      <c r="B10" s="33" t="s">
        <v>399</v>
      </c>
    </row>
    <row r="11" spans="1:17" ht="18.75" x14ac:dyDescent="0.3">
      <c r="B11" s="33" t="s">
        <v>400</v>
      </c>
    </row>
  </sheetData>
  <sortState ref="A4:P5">
    <sortCondition ref="P4:P5"/>
    <sortCondition ref="M4:M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D10" sqref="D10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327</v>
      </c>
      <c r="C4" s="35" t="s">
        <v>83</v>
      </c>
      <c r="D4" s="35" t="s">
        <v>328</v>
      </c>
      <c r="F4" s="35" t="s">
        <v>332</v>
      </c>
      <c r="G4" s="35" t="s">
        <v>186</v>
      </c>
      <c r="H4" s="35" t="s">
        <v>100</v>
      </c>
      <c r="I4" s="36">
        <v>1</v>
      </c>
      <c r="J4" s="34">
        <v>99</v>
      </c>
      <c r="K4" s="34">
        <v>1</v>
      </c>
      <c r="L4" s="36">
        <v>3</v>
      </c>
      <c r="M4" s="36">
        <v>1</v>
      </c>
      <c r="N4" s="35">
        <f>IF(OR('Gereden wedstrijden'!$L$7=4,'Gereden wedstrijden'!$L$7=5),LARGE(I4:M4,1),0)</f>
        <v>99</v>
      </c>
      <c r="O4" s="35">
        <f>IF('Gereden wedstrijden'!$L$7=5,LARGE(I4:M4,2),0)</f>
        <v>3</v>
      </c>
      <c r="P4" s="35">
        <f>SUM(I4:M4)-SUM(N4:O4)</f>
        <v>3</v>
      </c>
      <c r="Q4" s="35" t="s">
        <v>391</v>
      </c>
    </row>
    <row r="5" spans="1:17" s="38" customFormat="1" x14ac:dyDescent="0.25">
      <c r="A5" s="37">
        <v>2</v>
      </c>
      <c r="B5" s="38" t="s">
        <v>329</v>
      </c>
      <c r="C5" s="38" t="s">
        <v>330</v>
      </c>
      <c r="D5" s="38" t="s">
        <v>331</v>
      </c>
      <c r="F5" s="38" t="s">
        <v>332</v>
      </c>
      <c r="G5" s="38" t="s">
        <v>186</v>
      </c>
      <c r="H5" s="38" t="s">
        <v>295</v>
      </c>
      <c r="I5" s="37">
        <v>2</v>
      </c>
      <c r="J5" s="39">
        <v>1</v>
      </c>
      <c r="K5" s="37">
        <v>99</v>
      </c>
      <c r="L5" s="39">
        <v>1</v>
      </c>
      <c r="M5" s="39">
        <v>2</v>
      </c>
      <c r="N5" s="38">
        <f>IF(OR('Gereden wedstrijden'!$L$7=4,'Gereden wedstrijden'!$L$7=5),LARGE(I5:M5,1),0)</f>
        <v>99</v>
      </c>
      <c r="O5" s="38">
        <f>IF('Gereden wedstrijden'!$L$7=5,LARGE(I5:M5,2),0)</f>
        <v>2</v>
      </c>
      <c r="P5" s="38">
        <f>SUM(I5:M5)-SUM(N5:O5)</f>
        <v>4</v>
      </c>
      <c r="Q5" s="38" t="s">
        <v>392</v>
      </c>
    </row>
    <row r="6" spans="1:17" s="42" customFormat="1" x14ac:dyDescent="0.25">
      <c r="A6" s="37">
        <v>3</v>
      </c>
      <c r="B6" s="38" t="s">
        <v>357</v>
      </c>
      <c r="C6" s="38" t="s">
        <v>358</v>
      </c>
      <c r="D6" s="38" t="s">
        <v>359</v>
      </c>
      <c r="E6" s="38"/>
      <c r="F6" s="38" t="s">
        <v>332</v>
      </c>
      <c r="G6" s="38" t="s">
        <v>186</v>
      </c>
      <c r="H6" s="38" t="s">
        <v>49</v>
      </c>
      <c r="I6" s="37">
        <v>99</v>
      </c>
      <c r="J6" s="37">
        <v>99</v>
      </c>
      <c r="K6" s="37">
        <v>2</v>
      </c>
      <c r="L6" s="37">
        <v>2</v>
      </c>
      <c r="M6" s="37">
        <v>99</v>
      </c>
      <c r="N6" s="38">
        <f>IF(OR('Gereden wedstrijden'!$L$7=4,'Gereden wedstrijden'!$L$7=5),LARGE(I6:M6,1),0)</f>
        <v>99</v>
      </c>
      <c r="O6" s="38">
        <f>IF('Gereden wedstrijden'!$L$7=5,LARGE(I6:M6,2),0)</f>
        <v>99</v>
      </c>
      <c r="P6" s="38">
        <f>SUM(I6:M6)-SUM(N6:O6)</f>
        <v>103</v>
      </c>
      <c r="Q6" s="38" t="s">
        <v>392</v>
      </c>
    </row>
    <row r="7" spans="1:17" s="6" customFormat="1" ht="12.75" x14ac:dyDescent="0.2">
      <c r="A7" s="26"/>
      <c r="I7" s="26"/>
      <c r="J7" s="26"/>
      <c r="K7" s="26"/>
      <c r="L7" s="26"/>
      <c r="M7" s="26"/>
    </row>
    <row r="8" spans="1:17" s="6" customFormat="1" ht="12.75" x14ac:dyDescent="0.2">
      <c r="A8" s="26"/>
      <c r="I8" s="26"/>
      <c r="J8" s="26"/>
      <c r="K8" s="26"/>
      <c r="L8" s="26"/>
      <c r="M8" s="26"/>
    </row>
    <row r="9" spans="1:17" x14ac:dyDescent="0.25">
      <c r="B9" s="2" t="s">
        <v>373</v>
      </c>
    </row>
    <row r="11" spans="1:17" ht="18.75" x14ac:dyDescent="0.3">
      <c r="B11" s="33" t="s">
        <v>399</v>
      </c>
    </row>
    <row r="12" spans="1:17" ht="18.75" x14ac:dyDescent="0.3">
      <c r="B12" s="33" t="s">
        <v>400</v>
      </c>
    </row>
  </sheetData>
  <sortState ref="A4:P6">
    <sortCondition ref="P4:P6"/>
    <sortCondition ref="M4:M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8"/>
  <sheetViews>
    <sheetView zoomScale="85" zoomScaleNormal="85" workbookViewId="0">
      <selection activeCell="L8" sqref="L8"/>
    </sheetView>
  </sheetViews>
  <sheetFormatPr defaultRowHeight="15" x14ac:dyDescent="0.25"/>
  <cols>
    <col min="1" max="16384" width="9.140625" style="8"/>
  </cols>
  <sheetData>
    <row r="5" spans="7:12" ht="15.75" thickBot="1" x14ac:dyDescent="0.3"/>
    <row r="6" spans="7:12" x14ac:dyDescent="0.25">
      <c r="G6" s="9"/>
      <c r="H6" s="10"/>
      <c r="I6" s="10"/>
      <c r="J6" s="10"/>
      <c r="K6" s="10"/>
      <c r="L6" s="11"/>
    </row>
    <row r="7" spans="7:12" ht="28.5" x14ac:dyDescent="0.45">
      <c r="G7" s="12" t="s">
        <v>16</v>
      </c>
      <c r="H7" s="13"/>
      <c r="I7" s="14"/>
      <c r="J7" s="14"/>
      <c r="K7" s="14"/>
      <c r="L7" s="18">
        <v>5</v>
      </c>
    </row>
    <row r="8" spans="7:12" ht="15.75" thickBot="1" x14ac:dyDescent="0.3">
      <c r="G8" s="15"/>
      <c r="H8" s="16"/>
      <c r="I8" s="16"/>
      <c r="J8" s="16"/>
      <c r="K8" s="16"/>
      <c r="L8" s="17"/>
    </row>
  </sheetData>
  <dataValidations count="1">
    <dataValidation type="whole" allowBlank="1" showInputMessage="1" showErrorMessage="1" sqref="L7">
      <formula1>0</formula1>
      <formula2>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4" workbookViewId="0">
      <selection activeCell="A5" sqref="A5:XFD8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17</v>
      </c>
      <c r="C4" s="35" t="s">
        <v>18</v>
      </c>
      <c r="D4" s="35" t="s">
        <v>19</v>
      </c>
      <c r="F4" s="35" t="s">
        <v>50</v>
      </c>
      <c r="G4" s="35" t="s">
        <v>48</v>
      </c>
      <c r="H4" s="35" t="s">
        <v>49</v>
      </c>
      <c r="I4" s="36">
        <v>1</v>
      </c>
      <c r="J4" s="34">
        <v>1</v>
      </c>
      <c r="K4" s="34">
        <v>5</v>
      </c>
      <c r="L4" s="36">
        <v>3</v>
      </c>
      <c r="M4" s="36">
        <v>1</v>
      </c>
      <c r="N4" s="35">
        <f>IF(OR('Gereden wedstrijden'!$L$7=4,'Gereden wedstrijden'!$L$7=5),LARGE(I4:M4,1),0)</f>
        <v>5</v>
      </c>
      <c r="O4" s="35">
        <f>IF('Gereden wedstrijden'!$L$7=5,LARGE(I4:M4,2),0)</f>
        <v>3</v>
      </c>
      <c r="P4" s="35">
        <f>SUM(I4:M4)-SUM(N4:O4)</f>
        <v>3</v>
      </c>
      <c r="Q4" s="35" t="s">
        <v>391</v>
      </c>
    </row>
    <row r="5" spans="1:17" s="38" customFormat="1" x14ac:dyDescent="0.25">
      <c r="A5" s="37">
        <v>2</v>
      </c>
      <c r="B5" s="38" t="s">
        <v>20</v>
      </c>
      <c r="C5" s="38" t="s">
        <v>21</v>
      </c>
      <c r="D5" s="38" t="s">
        <v>22</v>
      </c>
      <c r="F5" s="38" t="s">
        <v>50</v>
      </c>
      <c r="G5" s="38" t="s">
        <v>50</v>
      </c>
      <c r="H5" s="38" t="s">
        <v>51</v>
      </c>
      <c r="I5" s="37">
        <v>2</v>
      </c>
      <c r="J5" s="39">
        <v>4</v>
      </c>
      <c r="K5" s="39">
        <v>1</v>
      </c>
      <c r="L5" s="39">
        <v>2</v>
      </c>
      <c r="M5" s="39">
        <v>3</v>
      </c>
      <c r="N5" s="38">
        <f>IF(OR('Gereden wedstrijden'!$L$7=4,'Gereden wedstrijden'!$L$7=5),LARGE(I5:M5,1),0)</f>
        <v>4</v>
      </c>
      <c r="O5" s="38">
        <f>IF('Gereden wedstrijden'!$L$7=5,LARGE(I5:M5,2),0)</f>
        <v>3</v>
      </c>
      <c r="P5" s="38">
        <f>SUM(I5:M5)-SUM(N5:O5)</f>
        <v>5</v>
      </c>
      <c r="Q5" s="38" t="s">
        <v>392</v>
      </c>
    </row>
    <row r="6" spans="1:17" s="38" customFormat="1" x14ac:dyDescent="0.25">
      <c r="A6" s="37">
        <v>3</v>
      </c>
      <c r="B6" s="38" t="s">
        <v>35</v>
      </c>
      <c r="C6" s="38" t="s">
        <v>18</v>
      </c>
      <c r="D6" s="38" t="s">
        <v>36</v>
      </c>
      <c r="F6" s="38" t="s">
        <v>50</v>
      </c>
      <c r="G6" s="38" t="s">
        <v>48</v>
      </c>
      <c r="H6" s="38" t="s">
        <v>49</v>
      </c>
      <c r="I6" s="37">
        <v>7</v>
      </c>
      <c r="J6" s="39">
        <v>2</v>
      </c>
      <c r="K6" s="37">
        <v>2</v>
      </c>
      <c r="L6" s="39">
        <v>1</v>
      </c>
      <c r="M6" s="39">
        <v>4</v>
      </c>
      <c r="N6" s="38">
        <f>IF(OR('Gereden wedstrijden'!$L$7=4,'Gereden wedstrijden'!$L$7=5),LARGE(I6:M6,1),0)</f>
        <v>7</v>
      </c>
      <c r="O6" s="38">
        <f>IF('Gereden wedstrijden'!$L$7=5,LARGE(I6:M6,2),0)</f>
        <v>4</v>
      </c>
      <c r="P6" s="38">
        <f>SUM(I6:M6)-SUM(N6:O6)</f>
        <v>5</v>
      </c>
      <c r="Q6" s="38" t="s">
        <v>392</v>
      </c>
    </row>
    <row r="7" spans="1:17" s="38" customFormat="1" x14ac:dyDescent="0.25">
      <c r="A7" s="37">
        <v>4</v>
      </c>
      <c r="B7" s="38" t="s">
        <v>40</v>
      </c>
      <c r="C7" s="38" t="s">
        <v>41</v>
      </c>
      <c r="D7" s="38" t="s">
        <v>42</v>
      </c>
      <c r="F7" s="38" t="s">
        <v>50</v>
      </c>
      <c r="G7" s="38" t="s">
        <v>50</v>
      </c>
      <c r="H7" s="38" t="s">
        <v>52</v>
      </c>
      <c r="I7" s="37">
        <v>9</v>
      </c>
      <c r="J7" s="39">
        <v>3</v>
      </c>
      <c r="K7" s="37">
        <v>7</v>
      </c>
      <c r="L7" s="39">
        <v>10</v>
      </c>
      <c r="M7" s="39">
        <v>2</v>
      </c>
      <c r="N7" s="38">
        <f>IF(OR('Gereden wedstrijden'!$L$7=4,'Gereden wedstrijden'!$L$7=5),LARGE(I7:M7,1),0)</f>
        <v>10</v>
      </c>
      <c r="O7" s="38">
        <f>IF('Gereden wedstrijden'!$L$7=5,LARGE(I7:M7,2),0)</f>
        <v>9</v>
      </c>
      <c r="P7" s="38">
        <f>SUM(I7:M7)-SUM(N7:O7)</f>
        <v>12</v>
      </c>
      <c r="Q7" s="38" t="s">
        <v>392</v>
      </c>
    </row>
    <row r="8" spans="1:17" s="38" customFormat="1" x14ac:dyDescent="0.25">
      <c r="A8" s="37">
        <v>5</v>
      </c>
      <c r="B8" s="38" t="s">
        <v>23</v>
      </c>
      <c r="C8" s="38" t="s">
        <v>24</v>
      </c>
      <c r="D8" s="38" t="s">
        <v>25</v>
      </c>
      <c r="F8" s="38" t="s">
        <v>50</v>
      </c>
      <c r="G8" s="38" t="s">
        <v>50</v>
      </c>
      <c r="H8" s="38" t="s">
        <v>49</v>
      </c>
      <c r="I8" s="37">
        <v>3</v>
      </c>
      <c r="J8" s="39">
        <v>6</v>
      </c>
      <c r="K8" s="37">
        <v>3</v>
      </c>
      <c r="L8" s="39">
        <v>7</v>
      </c>
      <c r="M8" s="39">
        <v>6</v>
      </c>
      <c r="N8" s="38">
        <f>IF(OR('Gereden wedstrijden'!$L$7=4,'Gereden wedstrijden'!$L$7=5),LARGE(I8:M8,1),0)</f>
        <v>7</v>
      </c>
      <c r="O8" s="38">
        <f>IF('Gereden wedstrijden'!$L$7=5,LARGE(I8:M8,2),0)</f>
        <v>6</v>
      </c>
      <c r="P8" s="38">
        <f>SUM(I8:M8)-SUM(N8:O8)</f>
        <v>12</v>
      </c>
      <c r="Q8" s="38" t="s">
        <v>392</v>
      </c>
    </row>
    <row r="9" spans="1:17" s="7" customFormat="1" x14ac:dyDescent="0.25">
      <c r="A9" s="24"/>
      <c r="B9" s="19"/>
      <c r="C9" s="19"/>
      <c r="D9" s="19"/>
      <c r="G9" s="19"/>
      <c r="H9" s="19"/>
      <c r="I9" s="24"/>
      <c r="J9" s="23"/>
      <c r="K9" s="24"/>
      <c r="L9" s="23"/>
      <c r="M9" s="23"/>
    </row>
    <row r="10" spans="1:17" s="7" customFormat="1" x14ac:dyDescent="0.25">
      <c r="A10" s="24">
        <v>6</v>
      </c>
      <c r="B10" s="19" t="s">
        <v>26</v>
      </c>
      <c r="C10" s="19" t="s">
        <v>27</v>
      </c>
      <c r="D10" s="19" t="s">
        <v>28</v>
      </c>
      <c r="F10" s="7" t="s">
        <v>50</v>
      </c>
      <c r="G10" s="19" t="s">
        <v>50</v>
      </c>
      <c r="H10" s="19" t="s">
        <v>49</v>
      </c>
      <c r="I10" s="24">
        <v>4</v>
      </c>
      <c r="J10" s="23">
        <v>5</v>
      </c>
      <c r="K10" s="24">
        <v>90</v>
      </c>
      <c r="L10" s="23">
        <v>4</v>
      </c>
      <c r="M10" s="23">
        <v>8</v>
      </c>
      <c r="N10" s="7">
        <f>IF(OR('Gereden wedstrijden'!$L$7=4,'Gereden wedstrijden'!$L$7=5),LARGE(I10:M10,1),0)</f>
        <v>90</v>
      </c>
      <c r="O10" s="7">
        <f>IF('Gereden wedstrijden'!$L$7=5,LARGE(I10:M10,2),0)</f>
        <v>8</v>
      </c>
      <c r="P10" s="7">
        <f t="shared" ref="P10:P17" si="0">SUM(I10:M10)-SUM(N10:O10)</f>
        <v>13</v>
      </c>
    </row>
    <row r="11" spans="1:17" s="7" customFormat="1" x14ac:dyDescent="0.25">
      <c r="A11" s="24">
        <v>7</v>
      </c>
      <c r="B11" s="19" t="s">
        <v>370</v>
      </c>
      <c r="C11" s="19" t="s">
        <v>371</v>
      </c>
      <c r="D11" s="19" t="s">
        <v>372</v>
      </c>
      <c r="E11" s="19"/>
      <c r="F11" s="27" t="s">
        <v>50</v>
      </c>
      <c r="G11" s="29" t="s">
        <v>48</v>
      </c>
      <c r="H11" s="19" t="s">
        <v>189</v>
      </c>
      <c r="I11" s="25">
        <v>99</v>
      </c>
      <c r="J11" s="25">
        <v>99</v>
      </c>
      <c r="K11" s="25">
        <v>4</v>
      </c>
      <c r="L11" s="25">
        <v>6</v>
      </c>
      <c r="M11" s="25">
        <v>5</v>
      </c>
      <c r="N11" s="7">
        <f>IF(OR('Gereden wedstrijden'!$L$7=4,'Gereden wedstrijden'!$L$7=5),LARGE(I11:M11,1),0)</f>
        <v>99</v>
      </c>
      <c r="O11" s="7">
        <f>IF('Gereden wedstrijden'!$L$7=5,LARGE(I11:M11,2),0)</f>
        <v>99</v>
      </c>
      <c r="P11" s="7">
        <f t="shared" si="0"/>
        <v>15</v>
      </c>
    </row>
    <row r="12" spans="1:17" s="7" customFormat="1" x14ac:dyDescent="0.25">
      <c r="A12" s="24">
        <v>8</v>
      </c>
      <c r="B12" s="19" t="s">
        <v>29</v>
      </c>
      <c r="C12" s="19" t="s">
        <v>30</v>
      </c>
      <c r="D12" s="19" t="s">
        <v>31</v>
      </c>
      <c r="F12" s="7" t="s">
        <v>50</v>
      </c>
      <c r="G12" s="19" t="s">
        <v>50</v>
      </c>
      <c r="H12" s="19" t="s">
        <v>49</v>
      </c>
      <c r="I12" s="24">
        <v>5</v>
      </c>
      <c r="J12" s="24">
        <v>9</v>
      </c>
      <c r="K12" s="24">
        <v>8</v>
      </c>
      <c r="L12" s="23">
        <v>7</v>
      </c>
      <c r="M12" s="23">
        <v>7</v>
      </c>
      <c r="N12" s="7">
        <f>IF(OR('Gereden wedstrijden'!$L$7=4,'Gereden wedstrijden'!$L$7=5),LARGE(I12:M12,1),0)</f>
        <v>9</v>
      </c>
      <c r="O12" s="7">
        <f>IF('Gereden wedstrijden'!$L$7=5,LARGE(I12:M12,2),0)</f>
        <v>8</v>
      </c>
      <c r="P12" s="7">
        <f t="shared" si="0"/>
        <v>19</v>
      </c>
    </row>
    <row r="13" spans="1:17" s="7" customFormat="1" x14ac:dyDescent="0.25">
      <c r="A13" s="24">
        <v>9</v>
      </c>
      <c r="B13" s="19" t="s">
        <v>37</v>
      </c>
      <c r="C13" s="19" t="s">
        <v>38</v>
      </c>
      <c r="D13" s="19" t="s">
        <v>39</v>
      </c>
      <c r="F13" s="7" t="s">
        <v>50</v>
      </c>
      <c r="G13" s="19" t="s">
        <v>48</v>
      </c>
      <c r="H13" s="19" t="s">
        <v>53</v>
      </c>
      <c r="I13" s="23">
        <v>8</v>
      </c>
      <c r="J13" s="24">
        <v>8</v>
      </c>
      <c r="K13" s="24">
        <v>90</v>
      </c>
      <c r="L13" s="23">
        <v>5</v>
      </c>
      <c r="M13" s="23">
        <v>90</v>
      </c>
      <c r="N13" s="7">
        <f>IF(OR('Gereden wedstrijden'!$L$7=4,'Gereden wedstrijden'!$L$7=5),LARGE(I13:M13,1),0)</f>
        <v>90</v>
      </c>
      <c r="O13" s="7">
        <f>IF('Gereden wedstrijden'!$L$7=5,LARGE(I13:M13,2),0)</f>
        <v>90</v>
      </c>
      <c r="P13" s="7">
        <f t="shared" si="0"/>
        <v>21</v>
      </c>
    </row>
    <row r="14" spans="1:17" s="7" customFormat="1" x14ac:dyDescent="0.25">
      <c r="A14" s="24">
        <v>10</v>
      </c>
      <c r="B14" s="19" t="s">
        <v>43</v>
      </c>
      <c r="C14" s="19" t="s">
        <v>44</v>
      </c>
      <c r="D14" s="19" t="s">
        <v>45</v>
      </c>
      <c r="F14" s="7" t="s">
        <v>50</v>
      </c>
      <c r="G14" s="19" t="s">
        <v>50</v>
      </c>
      <c r="H14" s="19" t="s">
        <v>54</v>
      </c>
      <c r="I14" s="24">
        <v>10</v>
      </c>
      <c r="J14" s="24">
        <v>7</v>
      </c>
      <c r="K14" s="23">
        <v>6</v>
      </c>
      <c r="L14" s="23">
        <v>99</v>
      </c>
      <c r="M14" s="23">
        <v>9</v>
      </c>
      <c r="N14" s="7">
        <f>IF(OR('Gereden wedstrijden'!$L$7=4,'Gereden wedstrijden'!$L$7=5),LARGE(I14:M14,1),0)</f>
        <v>99</v>
      </c>
      <c r="O14" s="7">
        <f>IF('Gereden wedstrijden'!$L$7=5,LARGE(I14:M14,2),0)</f>
        <v>10</v>
      </c>
      <c r="P14" s="7">
        <f t="shared" si="0"/>
        <v>22</v>
      </c>
    </row>
    <row r="15" spans="1:17" s="7" customFormat="1" x14ac:dyDescent="0.25">
      <c r="A15" s="24">
        <v>11</v>
      </c>
      <c r="B15" s="19" t="s">
        <v>46</v>
      </c>
      <c r="C15" s="19" t="s">
        <v>30</v>
      </c>
      <c r="D15" s="19" t="s">
        <v>47</v>
      </c>
      <c r="F15" s="7" t="s">
        <v>50</v>
      </c>
      <c r="G15" s="19" t="s">
        <v>50</v>
      </c>
      <c r="H15" s="19" t="s">
        <v>49</v>
      </c>
      <c r="I15" s="24">
        <v>11</v>
      </c>
      <c r="J15" s="23">
        <v>90</v>
      </c>
      <c r="K15" s="24">
        <v>8</v>
      </c>
      <c r="L15" s="23">
        <v>9</v>
      </c>
      <c r="M15" s="23">
        <v>10</v>
      </c>
      <c r="N15" s="7">
        <f>IF(OR('Gereden wedstrijden'!$L$7=4,'Gereden wedstrijden'!$L$7=5),LARGE(I15:M15,1),0)</f>
        <v>90</v>
      </c>
      <c r="O15" s="7">
        <f>IF('Gereden wedstrijden'!$L$7=5,LARGE(I15:M15,2),0)</f>
        <v>11</v>
      </c>
      <c r="P15" s="7">
        <f t="shared" si="0"/>
        <v>27</v>
      </c>
    </row>
    <row r="16" spans="1:17" x14ac:dyDescent="0.25">
      <c r="A16" s="23">
        <v>12</v>
      </c>
      <c r="B16" s="19" t="s">
        <v>32</v>
      </c>
      <c r="C16" s="19" t="s">
        <v>33</v>
      </c>
      <c r="D16" s="19" t="s">
        <v>34</v>
      </c>
      <c r="E16" s="7"/>
      <c r="F16" s="7" t="s">
        <v>50</v>
      </c>
      <c r="G16" s="19" t="s">
        <v>50</v>
      </c>
      <c r="H16" s="19" t="s">
        <v>52</v>
      </c>
      <c r="I16" s="23">
        <v>5</v>
      </c>
      <c r="J16" s="24">
        <v>90</v>
      </c>
      <c r="K16" s="24">
        <v>90</v>
      </c>
      <c r="L16" s="23">
        <v>99</v>
      </c>
      <c r="M16" s="23">
        <v>99</v>
      </c>
      <c r="N16" s="7">
        <f>IF(OR('Gereden wedstrijden'!$L$7=4,'Gereden wedstrijden'!$L$7=5),LARGE(I16:M16,1),0)</f>
        <v>99</v>
      </c>
      <c r="O16" s="7">
        <f>IF('Gereden wedstrijden'!$L$7=5,LARGE(I16:M16,2),0)</f>
        <v>99</v>
      </c>
      <c r="P16" s="7">
        <f t="shared" si="0"/>
        <v>185</v>
      </c>
    </row>
    <row r="17" spans="1:16" x14ac:dyDescent="0.25">
      <c r="A17" s="25">
        <v>13</v>
      </c>
      <c r="B17" s="19"/>
      <c r="C17" s="19" t="s">
        <v>333</v>
      </c>
      <c r="D17" s="19" t="s">
        <v>334</v>
      </c>
      <c r="E17" s="19"/>
      <c r="F17" s="7" t="s">
        <v>50</v>
      </c>
      <c r="G17" s="19" t="s">
        <v>50</v>
      </c>
      <c r="H17" s="19" t="s">
        <v>57</v>
      </c>
      <c r="I17" s="28">
        <v>99</v>
      </c>
      <c r="J17" s="28">
        <v>10</v>
      </c>
      <c r="K17" s="25">
        <v>99</v>
      </c>
      <c r="L17" s="25">
        <v>99</v>
      </c>
      <c r="M17" s="25">
        <v>99</v>
      </c>
      <c r="N17" s="7">
        <f>IF(OR('Gereden wedstrijden'!$L$7=4,'Gereden wedstrijden'!$L$7=5),LARGE(I17:M17,1),0)</f>
        <v>99</v>
      </c>
      <c r="O17" s="7">
        <f>IF('Gereden wedstrijden'!$L$7=5,LARGE(I17:M17,2),0)</f>
        <v>99</v>
      </c>
      <c r="P17" s="7">
        <f t="shared" si="0"/>
        <v>208</v>
      </c>
    </row>
    <row r="18" spans="1:16" x14ac:dyDescent="0.25">
      <c r="N18" s="6"/>
      <c r="O18" s="6"/>
    </row>
    <row r="20" spans="1:16" x14ac:dyDescent="0.25">
      <c r="B20" s="2" t="s">
        <v>379</v>
      </c>
    </row>
    <row r="22" spans="1:16" ht="18.75" x14ac:dyDescent="0.3">
      <c r="B22" s="33" t="s">
        <v>399</v>
      </c>
    </row>
    <row r="23" spans="1:16" ht="18.75" x14ac:dyDescent="0.3">
      <c r="B23" s="33" t="s">
        <v>400</v>
      </c>
    </row>
  </sheetData>
  <sortState ref="B4:P16">
    <sortCondition ref="P4:P16"/>
    <sortCondition ref="M4:M16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75" zoomScaleNormal="75" workbookViewId="0">
      <selection activeCell="A5" sqref="A5:XFD9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1.5703125" style="25" bestFit="1" customWidth="1"/>
    <col min="11" max="11" width="10.28515625" style="25" bestFit="1" customWidth="1"/>
    <col min="12" max="12" width="10.42578125" style="25" bestFit="1" customWidth="1"/>
    <col min="13" max="13" width="12.28515625" style="25" bestFit="1" customWidth="1"/>
    <col min="14" max="15" width="11.7109375" style="2" customWidth="1" outlineLevel="1"/>
    <col min="16" max="16" width="7.42578125" style="2" bestFit="1" customWidth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61</v>
      </c>
      <c r="C4" s="35" t="s">
        <v>62</v>
      </c>
      <c r="D4" s="35" t="s">
        <v>63</v>
      </c>
      <c r="F4" s="35" t="s">
        <v>50</v>
      </c>
      <c r="G4" s="35" t="s">
        <v>97</v>
      </c>
      <c r="H4" s="35" t="s">
        <v>51</v>
      </c>
      <c r="I4" s="36">
        <v>1</v>
      </c>
      <c r="J4" s="34">
        <v>2</v>
      </c>
      <c r="K4" s="34">
        <v>1</v>
      </c>
      <c r="L4" s="36">
        <v>1</v>
      </c>
      <c r="M4" s="36">
        <v>1</v>
      </c>
      <c r="N4" s="35">
        <f>IF(OR('Gereden wedstrijden'!$L$7=4,'Gereden wedstrijden'!$L$7=5),LARGE(I4:M4,1),0)</f>
        <v>2</v>
      </c>
      <c r="O4" s="35">
        <f>IF('Gereden wedstrijden'!$L$7=5,LARGE(I4:M4,2),0)</f>
        <v>1</v>
      </c>
      <c r="P4" s="35">
        <f t="shared" ref="P4:P9" si="0">SUM(I4:M4)-SUM(N4:O4)</f>
        <v>3</v>
      </c>
      <c r="Q4" s="35" t="s">
        <v>391</v>
      </c>
    </row>
    <row r="5" spans="1:17" s="38" customFormat="1" x14ac:dyDescent="0.25">
      <c r="A5" s="37">
        <v>2</v>
      </c>
      <c r="B5" s="38" t="s">
        <v>64</v>
      </c>
      <c r="C5" s="38" t="s">
        <v>65</v>
      </c>
      <c r="D5" s="38" t="s">
        <v>66</v>
      </c>
      <c r="F5" s="38" t="s">
        <v>50</v>
      </c>
      <c r="G5" s="38" t="s">
        <v>97</v>
      </c>
      <c r="H5" s="38" t="s">
        <v>98</v>
      </c>
      <c r="I5" s="37">
        <v>2</v>
      </c>
      <c r="J5" s="39">
        <v>1</v>
      </c>
      <c r="K5" s="39">
        <v>4</v>
      </c>
      <c r="L5" s="39">
        <v>2</v>
      </c>
      <c r="M5" s="39">
        <v>99</v>
      </c>
      <c r="N5" s="38">
        <f>IF(OR('Gereden wedstrijden'!$L$7=4,'Gereden wedstrijden'!$L$7=5),LARGE(I5:M5,1),0)</f>
        <v>99</v>
      </c>
      <c r="O5" s="38">
        <f>IF('Gereden wedstrijden'!$L$7=5,LARGE(I5:M5,2),0)</f>
        <v>4</v>
      </c>
      <c r="P5" s="38">
        <f t="shared" si="0"/>
        <v>5</v>
      </c>
      <c r="Q5" s="38" t="s">
        <v>392</v>
      </c>
    </row>
    <row r="6" spans="1:17" s="38" customFormat="1" x14ac:dyDescent="0.25">
      <c r="A6" s="37">
        <v>3</v>
      </c>
      <c r="B6" s="38" t="s">
        <v>367</v>
      </c>
      <c r="C6" s="38" t="s">
        <v>368</v>
      </c>
      <c r="D6" s="38" t="s">
        <v>369</v>
      </c>
      <c r="F6" s="38" t="s">
        <v>50</v>
      </c>
      <c r="G6" s="38" t="s">
        <v>97</v>
      </c>
      <c r="H6" s="38" t="s">
        <v>191</v>
      </c>
      <c r="I6" s="37">
        <v>99</v>
      </c>
      <c r="J6" s="37">
        <v>99</v>
      </c>
      <c r="K6" s="37">
        <v>2</v>
      </c>
      <c r="L6" s="37">
        <v>3</v>
      </c>
      <c r="M6" s="37">
        <v>2</v>
      </c>
      <c r="N6" s="38">
        <f>IF(OR('Gereden wedstrijden'!$L$7=4,'Gereden wedstrijden'!$L$7=5),LARGE(I6:M6,1),0)</f>
        <v>99</v>
      </c>
      <c r="O6" s="38">
        <f>IF('Gereden wedstrijden'!$L$7=5,LARGE(I6:M6,2),0)</f>
        <v>99</v>
      </c>
      <c r="P6" s="38">
        <f t="shared" si="0"/>
        <v>7</v>
      </c>
      <c r="Q6" s="38" t="s">
        <v>392</v>
      </c>
    </row>
    <row r="7" spans="1:17" s="38" customFormat="1" x14ac:dyDescent="0.25">
      <c r="A7" s="37">
        <v>4</v>
      </c>
      <c r="B7" s="38" t="s">
        <v>70</v>
      </c>
      <c r="C7" s="38" t="s">
        <v>71</v>
      </c>
      <c r="D7" s="38" t="s">
        <v>72</v>
      </c>
      <c r="F7" s="38" t="s">
        <v>50</v>
      </c>
      <c r="G7" s="38" t="s">
        <v>97</v>
      </c>
      <c r="H7" s="38" t="s">
        <v>99</v>
      </c>
      <c r="I7" s="37">
        <v>4</v>
      </c>
      <c r="J7" s="39">
        <v>3</v>
      </c>
      <c r="K7" s="37">
        <v>99</v>
      </c>
      <c r="L7" s="39">
        <v>5</v>
      </c>
      <c r="M7" s="39">
        <v>99</v>
      </c>
      <c r="N7" s="38">
        <f>IF(OR('Gereden wedstrijden'!$L$7=4,'Gereden wedstrijden'!$L$7=5),LARGE(I7:M7,1),0)</f>
        <v>99</v>
      </c>
      <c r="O7" s="38">
        <f>IF('Gereden wedstrijden'!$L$7=5,LARGE(I7:M7,2),0)</f>
        <v>99</v>
      </c>
      <c r="P7" s="38">
        <f t="shared" si="0"/>
        <v>12</v>
      </c>
      <c r="Q7" s="38" t="s">
        <v>392</v>
      </c>
    </row>
    <row r="8" spans="1:17" s="38" customFormat="1" x14ac:dyDescent="0.25">
      <c r="A8" s="37">
        <v>5</v>
      </c>
      <c r="B8" s="38" t="s">
        <v>82</v>
      </c>
      <c r="C8" s="38" t="s">
        <v>83</v>
      </c>
      <c r="D8" s="38" t="s">
        <v>84</v>
      </c>
      <c r="F8" s="38" t="s">
        <v>50</v>
      </c>
      <c r="G8" s="38" t="s">
        <v>97</v>
      </c>
      <c r="H8" s="38" t="s">
        <v>100</v>
      </c>
      <c r="I8" s="39">
        <v>8</v>
      </c>
      <c r="J8" s="37">
        <v>99</v>
      </c>
      <c r="K8" s="37">
        <v>3</v>
      </c>
      <c r="L8" s="39">
        <v>4</v>
      </c>
      <c r="M8" s="39">
        <v>6</v>
      </c>
      <c r="N8" s="38">
        <f>IF(OR('Gereden wedstrijden'!$L$7=4,'Gereden wedstrijden'!$L$7=5),LARGE(I8:M8,1),0)</f>
        <v>99</v>
      </c>
      <c r="O8" s="38">
        <f>IF('Gereden wedstrijden'!$L$7=5,LARGE(I8:M8,2),0)</f>
        <v>8</v>
      </c>
      <c r="P8" s="38">
        <f t="shared" si="0"/>
        <v>13</v>
      </c>
      <c r="Q8" s="38" t="s">
        <v>392</v>
      </c>
    </row>
    <row r="9" spans="1:17" s="38" customFormat="1" x14ac:dyDescent="0.25">
      <c r="A9" s="37">
        <v>6</v>
      </c>
      <c r="B9" s="38" t="s">
        <v>79</v>
      </c>
      <c r="C9" s="38" t="s">
        <v>80</v>
      </c>
      <c r="D9" s="38" t="s">
        <v>81</v>
      </c>
      <c r="F9" s="38" t="s">
        <v>50</v>
      </c>
      <c r="G9" s="38" t="s">
        <v>97</v>
      </c>
      <c r="H9" s="38" t="s">
        <v>101</v>
      </c>
      <c r="I9" s="37">
        <v>7</v>
      </c>
      <c r="J9" s="39">
        <v>7</v>
      </c>
      <c r="K9" s="37">
        <v>90</v>
      </c>
      <c r="L9" s="39">
        <v>6</v>
      </c>
      <c r="M9" s="39">
        <v>4</v>
      </c>
      <c r="N9" s="38">
        <f>IF(OR('Gereden wedstrijden'!$L$7=4,'Gereden wedstrijden'!$L$7=5),LARGE(I9:M9,1),0)</f>
        <v>90</v>
      </c>
      <c r="O9" s="38">
        <f>IF('Gereden wedstrijden'!$L$7=5,LARGE(I9:M9,2),0)</f>
        <v>7</v>
      </c>
      <c r="P9" s="38">
        <f t="shared" si="0"/>
        <v>17</v>
      </c>
      <c r="Q9" s="38" t="s">
        <v>392</v>
      </c>
    </row>
    <row r="10" spans="1:17" s="7" customFormat="1" x14ac:dyDescent="0.25">
      <c r="A10" s="24"/>
      <c r="B10" s="19"/>
      <c r="C10" s="19"/>
      <c r="D10" s="19"/>
      <c r="G10" s="19"/>
      <c r="H10" s="19"/>
      <c r="I10" s="24"/>
      <c r="J10" s="23"/>
      <c r="K10" s="24"/>
      <c r="L10" s="23"/>
      <c r="M10" s="23"/>
    </row>
    <row r="11" spans="1:17" s="7" customFormat="1" x14ac:dyDescent="0.25">
      <c r="A11" s="24">
        <v>7</v>
      </c>
      <c r="B11" s="19" t="s">
        <v>91</v>
      </c>
      <c r="C11" s="19" t="s">
        <v>92</v>
      </c>
      <c r="D11" s="19" t="s">
        <v>93</v>
      </c>
      <c r="F11" s="7" t="s">
        <v>50</v>
      </c>
      <c r="G11" s="19" t="s">
        <v>97</v>
      </c>
      <c r="H11" s="19" t="s">
        <v>98</v>
      </c>
      <c r="I11" s="24">
        <v>11</v>
      </c>
      <c r="J11" s="23">
        <v>11</v>
      </c>
      <c r="K11" s="24">
        <v>5</v>
      </c>
      <c r="L11" s="23">
        <v>8</v>
      </c>
      <c r="M11" s="23">
        <v>5</v>
      </c>
      <c r="N11" s="7">
        <f>IF(OR('Gereden wedstrijden'!$L$7=4,'Gereden wedstrijden'!$L$7=5),LARGE(I11:M11,1),0)</f>
        <v>11</v>
      </c>
      <c r="O11" s="7">
        <f>IF('Gereden wedstrijden'!$L$7=5,LARGE(I11:M11,2),0)</f>
        <v>11</v>
      </c>
      <c r="P11" s="7">
        <f t="shared" ref="P11:P19" si="1">SUM(I11:M11)-SUM(N11:O11)</f>
        <v>18</v>
      </c>
    </row>
    <row r="12" spans="1:17" s="7" customFormat="1" x14ac:dyDescent="0.25">
      <c r="A12" s="24">
        <v>8</v>
      </c>
      <c r="B12" s="19" t="s">
        <v>88</v>
      </c>
      <c r="C12" s="19" t="s">
        <v>89</v>
      </c>
      <c r="D12" s="19" t="s">
        <v>90</v>
      </c>
      <c r="F12" s="7" t="s">
        <v>50</v>
      </c>
      <c r="G12" s="19" t="s">
        <v>97</v>
      </c>
      <c r="H12" s="19" t="s">
        <v>53</v>
      </c>
      <c r="I12" s="24">
        <v>10</v>
      </c>
      <c r="J12" s="24">
        <v>10</v>
      </c>
      <c r="K12" s="23">
        <v>90</v>
      </c>
      <c r="L12" s="23">
        <v>7</v>
      </c>
      <c r="M12" s="23">
        <v>7</v>
      </c>
      <c r="N12" s="7">
        <f>IF(OR('Gereden wedstrijden'!$L$7=4,'Gereden wedstrijden'!$L$7=5),LARGE(I12:M12,1),0)</f>
        <v>90</v>
      </c>
      <c r="O12" s="7">
        <f>IF('Gereden wedstrijden'!$L$7=5,LARGE(I12:M12,2),0)</f>
        <v>10</v>
      </c>
      <c r="P12" s="7">
        <f t="shared" si="1"/>
        <v>24</v>
      </c>
    </row>
    <row r="13" spans="1:17" s="7" customFormat="1" x14ac:dyDescent="0.25">
      <c r="A13" s="24">
        <v>9</v>
      </c>
      <c r="B13" s="19" t="s">
        <v>76</v>
      </c>
      <c r="C13" s="19" t="s">
        <v>77</v>
      </c>
      <c r="D13" s="19" t="s">
        <v>78</v>
      </c>
      <c r="F13" s="7" t="s">
        <v>50</v>
      </c>
      <c r="G13" s="19" t="s">
        <v>97</v>
      </c>
      <c r="H13" s="19" t="s">
        <v>100</v>
      </c>
      <c r="I13" s="23">
        <v>6</v>
      </c>
      <c r="J13" s="24">
        <v>6</v>
      </c>
      <c r="K13" s="24">
        <v>90</v>
      </c>
      <c r="L13" s="23">
        <v>99</v>
      </c>
      <c r="M13" s="23">
        <v>90</v>
      </c>
      <c r="N13" s="7">
        <f>IF(OR('Gereden wedstrijden'!$L$7=4,'Gereden wedstrijden'!$L$7=5),LARGE(I13:M13,1),0)</f>
        <v>99</v>
      </c>
      <c r="O13" s="7">
        <f>IF('Gereden wedstrijden'!$L$7=5,LARGE(I13:M13,2),0)</f>
        <v>90</v>
      </c>
      <c r="P13" s="7">
        <f t="shared" si="1"/>
        <v>102</v>
      </c>
    </row>
    <row r="14" spans="1:17" s="7" customFormat="1" x14ac:dyDescent="0.25">
      <c r="A14" s="24">
        <v>10</v>
      </c>
      <c r="B14" s="19" t="s">
        <v>67</v>
      </c>
      <c r="C14" s="19" t="s">
        <v>68</v>
      </c>
      <c r="D14" s="19" t="s">
        <v>69</v>
      </c>
      <c r="F14" s="7" t="s">
        <v>50</v>
      </c>
      <c r="G14" s="19" t="s">
        <v>97</v>
      </c>
      <c r="H14" s="19" t="s">
        <v>99</v>
      </c>
      <c r="I14" s="24">
        <v>3</v>
      </c>
      <c r="J14" s="23">
        <v>4</v>
      </c>
      <c r="K14" s="24">
        <v>99</v>
      </c>
      <c r="L14" s="23">
        <v>99</v>
      </c>
      <c r="M14" s="23">
        <v>99</v>
      </c>
      <c r="N14" s="7">
        <f>IF(OR('Gereden wedstrijden'!$L$7=4,'Gereden wedstrijden'!$L$7=5),LARGE(I14:M14,1),0)</f>
        <v>99</v>
      </c>
      <c r="O14" s="7">
        <f>IF('Gereden wedstrijden'!$L$7=5,LARGE(I14:M14,2),0)</f>
        <v>99</v>
      </c>
      <c r="P14" s="7">
        <f t="shared" si="1"/>
        <v>106</v>
      </c>
    </row>
    <row r="15" spans="1:17" s="7" customFormat="1" x14ac:dyDescent="0.25">
      <c r="A15" s="24">
        <v>11</v>
      </c>
      <c r="B15" s="19" t="s">
        <v>73</v>
      </c>
      <c r="C15" s="19" t="s">
        <v>74</v>
      </c>
      <c r="D15" s="19" t="s">
        <v>75</v>
      </c>
      <c r="F15" s="7" t="s">
        <v>50</v>
      </c>
      <c r="G15" s="19" t="s">
        <v>97</v>
      </c>
      <c r="H15" s="19" t="s">
        <v>100</v>
      </c>
      <c r="I15" s="24">
        <v>5</v>
      </c>
      <c r="J15" s="24">
        <v>8</v>
      </c>
      <c r="K15" s="24">
        <v>99</v>
      </c>
      <c r="L15" s="23">
        <v>99</v>
      </c>
      <c r="M15" s="23">
        <v>99</v>
      </c>
      <c r="N15" s="7">
        <f>IF(OR('Gereden wedstrijden'!$L$7=4,'Gereden wedstrijden'!$L$7=5),LARGE(I15:M15,1),0)</f>
        <v>99</v>
      </c>
      <c r="O15" s="7">
        <f>IF('Gereden wedstrijden'!$L$7=5,LARGE(I15:M15,2),0)</f>
        <v>99</v>
      </c>
      <c r="P15" s="7">
        <f t="shared" si="1"/>
        <v>112</v>
      </c>
    </row>
    <row r="16" spans="1:17" s="7" customFormat="1" x14ac:dyDescent="0.25">
      <c r="A16" s="24">
        <v>12</v>
      </c>
      <c r="B16" s="19" t="s">
        <v>85</v>
      </c>
      <c r="C16" s="19" t="s">
        <v>86</v>
      </c>
      <c r="D16" s="19" t="s">
        <v>87</v>
      </c>
      <c r="F16" s="7" t="s">
        <v>50</v>
      </c>
      <c r="G16" s="19" t="s">
        <v>97</v>
      </c>
      <c r="H16" s="19" t="s">
        <v>51</v>
      </c>
      <c r="I16" s="24">
        <v>9</v>
      </c>
      <c r="J16" s="23">
        <v>9</v>
      </c>
      <c r="K16" s="24">
        <v>99</v>
      </c>
      <c r="L16" s="23">
        <v>99</v>
      </c>
      <c r="M16" s="23">
        <v>99</v>
      </c>
      <c r="N16" s="7">
        <f>IF(OR('Gereden wedstrijden'!$L$7=4,'Gereden wedstrijden'!$L$7=5),LARGE(I16:M16,1),0)</f>
        <v>99</v>
      </c>
      <c r="O16" s="7">
        <f>IF('Gereden wedstrijden'!$L$7=5,LARGE(I16:M16,2),0)</f>
        <v>99</v>
      </c>
      <c r="P16" s="7">
        <f t="shared" si="1"/>
        <v>117</v>
      </c>
    </row>
    <row r="17" spans="1:16" x14ac:dyDescent="0.25">
      <c r="A17" s="23">
        <v>13</v>
      </c>
      <c r="B17" s="19"/>
      <c r="C17" s="29" t="s">
        <v>388</v>
      </c>
      <c r="D17" s="29" t="s">
        <v>387</v>
      </c>
      <c r="E17" s="7"/>
      <c r="F17" s="7" t="s">
        <v>50</v>
      </c>
      <c r="G17" s="29" t="s">
        <v>97</v>
      </c>
      <c r="H17" s="29" t="s">
        <v>101</v>
      </c>
      <c r="I17" s="24">
        <v>99</v>
      </c>
      <c r="J17" s="23">
        <v>99</v>
      </c>
      <c r="K17" s="24">
        <v>99</v>
      </c>
      <c r="L17" s="23">
        <v>99</v>
      </c>
      <c r="M17" s="23">
        <v>3</v>
      </c>
      <c r="N17" s="7">
        <f>IF(OR('Gereden wedstrijden'!$L$7=4,'Gereden wedstrijden'!$L$7=5),LARGE(I17:M17,1),0)</f>
        <v>99</v>
      </c>
      <c r="O17" s="7">
        <f>IF('Gereden wedstrijden'!$L$7=5,LARGE(I17:M17,2),0)</f>
        <v>99</v>
      </c>
      <c r="P17" s="7">
        <f t="shared" si="1"/>
        <v>201</v>
      </c>
    </row>
    <row r="18" spans="1:16" x14ac:dyDescent="0.25">
      <c r="A18" s="25">
        <v>14</v>
      </c>
      <c r="B18" s="19"/>
      <c r="C18" s="19" t="s">
        <v>335</v>
      </c>
      <c r="D18" s="19" t="s">
        <v>222</v>
      </c>
      <c r="E18" s="19"/>
      <c r="F18" s="7" t="s">
        <v>50</v>
      </c>
      <c r="G18" s="19" t="s">
        <v>97</v>
      </c>
      <c r="H18" s="19" t="s">
        <v>98</v>
      </c>
      <c r="I18" s="28">
        <v>99</v>
      </c>
      <c r="J18" s="28">
        <v>5</v>
      </c>
      <c r="K18" s="25">
        <v>99</v>
      </c>
      <c r="L18" s="25">
        <v>99</v>
      </c>
      <c r="M18" s="25">
        <v>99</v>
      </c>
      <c r="N18" s="7">
        <f>IF(OR('Gereden wedstrijden'!$L$7=4,'Gereden wedstrijden'!$L$7=5),LARGE(I18:M18,1),0)</f>
        <v>99</v>
      </c>
      <c r="O18" s="7">
        <f>IF('Gereden wedstrijden'!$L$7=5,LARGE(I18:M18,2),0)</f>
        <v>99</v>
      </c>
      <c r="P18" s="7">
        <f t="shared" si="1"/>
        <v>203</v>
      </c>
    </row>
    <row r="19" spans="1:16" x14ac:dyDescent="0.25">
      <c r="A19" s="25">
        <v>15</v>
      </c>
      <c r="B19" s="19" t="s">
        <v>94</v>
      </c>
      <c r="C19" s="19" t="s">
        <v>95</v>
      </c>
      <c r="D19" s="19" t="s">
        <v>96</v>
      </c>
      <c r="E19" s="7"/>
      <c r="F19" s="7" t="s">
        <v>50</v>
      </c>
      <c r="G19" s="19" t="s">
        <v>97</v>
      </c>
      <c r="H19" s="19" t="s">
        <v>102</v>
      </c>
      <c r="I19" s="24">
        <v>90</v>
      </c>
      <c r="J19" s="23">
        <v>99</v>
      </c>
      <c r="K19" s="24">
        <v>99</v>
      </c>
      <c r="L19" s="23">
        <v>99</v>
      </c>
      <c r="M19" s="23">
        <v>99</v>
      </c>
      <c r="N19" s="7">
        <f>IF(OR('Gereden wedstrijden'!$L$7=4,'Gereden wedstrijden'!$L$7=5),LARGE(I19:M19,1),0)</f>
        <v>99</v>
      </c>
      <c r="O19" s="7">
        <f>IF('Gereden wedstrijden'!$L$7=5,LARGE(I19:M19,2),0)</f>
        <v>99</v>
      </c>
      <c r="P19" s="7">
        <f t="shared" si="1"/>
        <v>288</v>
      </c>
    </row>
    <row r="20" spans="1:16" x14ac:dyDescent="0.25">
      <c r="N20" s="6"/>
      <c r="O20" s="6"/>
    </row>
    <row r="21" spans="1:16" x14ac:dyDescent="0.25">
      <c r="B21" s="2" t="s">
        <v>375</v>
      </c>
    </row>
    <row r="23" spans="1:16" ht="18.75" x14ac:dyDescent="0.3">
      <c r="B23" s="33" t="s">
        <v>399</v>
      </c>
    </row>
    <row r="24" spans="1:16" ht="18.75" x14ac:dyDescent="0.3">
      <c r="B24" s="33" t="s">
        <v>400</v>
      </c>
    </row>
  </sheetData>
  <sortState ref="B4:P18">
    <sortCondition ref="P4:P18"/>
    <sortCondition ref="M4:M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75" zoomScaleNormal="75" workbookViewId="0">
      <selection activeCell="A18" sqref="A18:XFD18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1.5703125" style="25" bestFit="1" customWidth="1"/>
    <col min="11" max="11" width="10.28515625" style="25" bestFit="1" customWidth="1"/>
    <col min="12" max="12" width="10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6">
        <v>1</v>
      </c>
      <c r="B4" s="35" t="s">
        <v>103</v>
      </c>
      <c r="C4" s="35" t="s">
        <v>104</v>
      </c>
      <c r="D4" s="35" t="s">
        <v>105</v>
      </c>
      <c r="F4" s="35" t="s">
        <v>50</v>
      </c>
      <c r="G4" s="35" t="s">
        <v>186</v>
      </c>
      <c r="H4" s="35" t="s">
        <v>51</v>
      </c>
      <c r="I4" s="36">
        <v>1</v>
      </c>
      <c r="J4" s="34">
        <v>1</v>
      </c>
      <c r="K4" s="34">
        <v>1</v>
      </c>
      <c r="L4" s="36">
        <v>1</v>
      </c>
      <c r="M4" s="36">
        <v>2</v>
      </c>
      <c r="N4" s="35">
        <f>IF(OR('Gereden wedstrijden'!$L$7=4,'Gereden wedstrijden'!$L$7=5),LARGE(I4:M4,1),0)</f>
        <v>2</v>
      </c>
      <c r="O4" s="35">
        <f>IF('Gereden wedstrijden'!$L$7=5,LARGE(I4:M4,2),0)</f>
        <v>1</v>
      </c>
      <c r="P4" s="35">
        <f t="shared" ref="P4:P17" si="0">SUM(I4:M4)-SUM(N4:O4)</f>
        <v>3</v>
      </c>
      <c r="Q4" s="35" t="s">
        <v>403</v>
      </c>
    </row>
    <row r="5" spans="1:17" s="38" customFormat="1" x14ac:dyDescent="0.25">
      <c r="A5" s="37">
        <v>2</v>
      </c>
      <c r="B5" s="38" t="s">
        <v>111</v>
      </c>
      <c r="C5" s="38" t="s">
        <v>112</v>
      </c>
      <c r="D5" s="38" t="s">
        <v>113</v>
      </c>
      <c r="F5" s="38" t="s">
        <v>50</v>
      </c>
      <c r="G5" s="38" t="s">
        <v>186</v>
      </c>
      <c r="H5" s="38" t="s">
        <v>101</v>
      </c>
      <c r="I5" s="37">
        <v>4</v>
      </c>
      <c r="J5" s="39">
        <v>5</v>
      </c>
      <c r="K5" s="37">
        <v>7</v>
      </c>
      <c r="L5" s="39">
        <v>3</v>
      </c>
      <c r="M5" s="39">
        <v>3</v>
      </c>
      <c r="N5" s="38">
        <f>IF(OR('Gereden wedstrijden'!$L$7=4,'Gereden wedstrijden'!$L$7=5),LARGE(I5:M5,1),0)</f>
        <v>7</v>
      </c>
      <c r="O5" s="38">
        <f>IF('Gereden wedstrijden'!$L$7=5,LARGE(I5:M5,2),0)</f>
        <v>5</v>
      </c>
      <c r="P5" s="38">
        <f t="shared" si="0"/>
        <v>10</v>
      </c>
      <c r="Q5" s="38" t="s">
        <v>392</v>
      </c>
    </row>
    <row r="6" spans="1:17" s="38" customFormat="1" x14ac:dyDescent="0.25">
      <c r="A6" s="37">
        <v>3</v>
      </c>
      <c r="B6" s="38" t="s">
        <v>123</v>
      </c>
      <c r="C6" s="38" t="s">
        <v>124</v>
      </c>
      <c r="D6" s="38" t="s">
        <v>125</v>
      </c>
      <c r="F6" s="38" t="s">
        <v>50</v>
      </c>
      <c r="G6" s="38" t="s">
        <v>186</v>
      </c>
      <c r="H6" s="38" t="s">
        <v>100</v>
      </c>
      <c r="I6" s="37">
        <v>8</v>
      </c>
      <c r="J6" s="39">
        <v>15</v>
      </c>
      <c r="K6" s="37">
        <v>2</v>
      </c>
      <c r="L6" s="39">
        <v>19</v>
      </c>
      <c r="M6" s="39">
        <v>1</v>
      </c>
      <c r="N6" s="38">
        <f>IF(OR('Gereden wedstrijden'!$L$7=4,'Gereden wedstrijden'!$L$7=5),LARGE(I6:M6,1),0)</f>
        <v>19</v>
      </c>
      <c r="O6" s="38">
        <f>IF('Gereden wedstrijden'!$L$7=5,LARGE(I6:M6,2),0)</f>
        <v>15</v>
      </c>
      <c r="P6" s="38">
        <f t="shared" si="0"/>
        <v>11</v>
      </c>
      <c r="Q6" s="38" t="s">
        <v>392</v>
      </c>
    </row>
    <row r="7" spans="1:17" s="38" customFormat="1" x14ac:dyDescent="0.25">
      <c r="A7" s="37">
        <v>4</v>
      </c>
      <c r="B7" s="38" t="s">
        <v>117</v>
      </c>
      <c r="C7" s="38" t="s">
        <v>118</v>
      </c>
      <c r="D7" s="38" t="s">
        <v>119</v>
      </c>
      <c r="F7" s="38" t="s">
        <v>50</v>
      </c>
      <c r="G7" s="38" t="s">
        <v>186</v>
      </c>
      <c r="H7" s="38" t="s">
        <v>101</v>
      </c>
      <c r="I7" s="37">
        <v>6</v>
      </c>
      <c r="J7" s="37">
        <v>7</v>
      </c>
      <c r="K7" s="37">
        <v>21</v>
      </c>
      <c r="L7" s="39">
        <v>5</v>
      </c>
      <c r="M7" s="39">
        <v>5</v>
      </c>
      <c r="N7" s="38">
        <f>IF(OR('Gereden wedstrijden'!$L$7=4,'Gereden wedstrijden'!$L$7=5),LARGE(I7:M7,1),0)</f>
        <v>21</v>
      </c>
      <c r="O7" s="38">
        <f>IF('Gereden wedstrijden'!$L$7=5,LARGE(I7:M7,2),0)</f>
        <v>7</v>
      </c>
      <c r="P7" s="38">
        <f t="shared" si="0"/>
        <v>16</v>
      </c>
      <c r="Q7" s="38" t="s">
        <v>392</v>
      </c>
    </row>
    <row r="8" spans="1:17" s="38" customFormat="1" x14ac:dyDescent="0.25">
      <c r="A8" s="37">
        <v>5</v>
      </c>
      <c r="B8" s="38" t="s">
        <v>129</v>
      </c>
      <c r="C8" s="38" t="s">
        <v>130</v>
      </c>
      <c r="D8" s="38" t="s">
        <v>131</v>
      </c>
      <c r="F8" s="38" t="s">
        <v>50</v>
      </c>
      <c r="G8" s="38" t="s">
        <v>186</v>
      </c>
      <c r="H8" s="38" t="s">
        <v>57</v>
      </c>
      <c r="I8" s="37">
        <v>10</v>
      </c>
      <c r="J8" s="37">
        <v>2</v>
      </c>
      <c r="K8" s="39">
        <v>11</v>
      </c>
      <c r="L8" s="39">
        <v>5</v>
      </c>
      <c r="M8" s="39">
        <v>9</v>
      </c>
      <c r="N8" s="38">
        <f>IF(OR('Gereden wedstrijden'!$L$7=4,'Gereden wedstrijden'!$L$7=5),LARGE(I8:M8,1),0)</f>
        <v>11</v>
      </c>
      <c r="O8" s="38">
        <f>IF('Gereden wedstrijden'!$L$7=5,LARGE(I8:M8,2),0)</f>
        <v>10</v>
      </c>
      <c r="P8" s="38">
        <f t="shared" si="0"/>
        <v>16</v>
      </c>
      <c r="Q8" s="38" t="s">
        <v>392</v>
      </c>
    </row>
    <row r="9" spans="1:17" s="38" customFormat="1" x14ac:dyDescent="0.25">
      <c r="A9" s="37">
        <v>6</v>
      </c>
      <c r="B9" s="38" t="s">
        <v>165</v>
      </c>
      <c r="C9" s="38" t="s">
        <v>166</v>
      </c>
      <c r="D9" s="38" t="s">
        <v>167</v>
      </c>
      <c r="F9" s="38" t="s">
        <v>50</v>
      </c>
      <c r="G9" s="38" t="s">
        <v>186</v>
      </c>
      <c r="H9" s="38" t="s">
        <v>100</v>
      </c>
      <c r="I9" s="39">
        <v>22</v>
      </c>
      <c r="J9" s="37">
        <v>4</v>
      </c>
      <c r="K9" s="37">
        <v>5</v>
      </c>
      <c r="L9" s="39">
        <v>9</v>
      </c>
      <c r="M9" s="39">
        <v>8</v>
      </c>
      <c r="N9" s="38">
        <f>IF(OR('Gereden wedstrijden'!$L$7=4,'Gereden wedstrijden'!$L$7=5),LARGE(I9:M9,1),0)</f>
        <v>22</v>
      </c>
      <c r="O9" s="38">
        <f>IF('Gereden wedstrijden'!$L$7=5,LARGE(I9:M9,2),0)</f>
        <v>9</v>
      </c>
      <c r="P9" s="38">
        <f t="shared" si="0"/>
        <v>17</v>
      </c>
      <c r="Q9" s="38" t="s">
        <v>392</v>
      </c>
    </row>
    <row r="10" spans="1:17" s="38" customFormat="1" x14ac:dyDescent="0.25">
      <c r="A10" s="39">
        <v>7</v>
      </c>
      <c r="B10" s="38" t="s">
        <v>126</v>
      </c>
      <c r="C10" s="38" t="s">
        <v>127</v>
      </c>
      <c r="D10" s="38" t="s">
        <v>128</v>
      </c>
      <c r="F10" s="38" t="s">
        <v>50</v>
      </c>
      <c r="G10" s="38" t="s">
        <v>186</v>
      </c>
      <c r="H10" s="38" t="s">
        <v>51</v>
      </c>
      <c r="I10" s="37">
        <v>9</v>
      </c>
      <c r="J10" s="39">
        <v>10</v>
      </c>
      <c r="K10" s="37">
        <v>3</v>
      </c>
      <c r="L10" s="39">
        <v>14</v>
      </c>
      <c r="M10" s="39">
        <v>7</v>
      </c>
      <c r="N10" s="38">
        <f>IF(OR('Gereden wedstrijden'!$L$7=4,'Gereden wedstrijden'!$L$7=5),LARGE(I10:M10,1),0)</f>
        <v>14</v>
      </c>
      <c r="O10" s="38">
        <f>IF('Gereden wedstrijden'!$L$7=5,LARGE(I10:M10,2),0)</f>
        <v>10</v>
      </c>
      <c r="P10" s="38">
        <f t="shared" si="0"/>
        <v>19</v>
      </c>
      <c r="Q10" s="38" t="s">
        <v>392</v>
      </c>
    </row>
    <row r="11" spans="1:17" s="38" customFormat="1" x14ac:dyDescent="0.25">
      <c r="A11" s="37">
        <v>8</v>
      </c>
      <c r="B11" s="38" t="s">
        <v>141</v>
      </c>
      <c r="C11" s="38" t="s">
        <v>142</v>
      </c>
      <c r="D11" s="38" t="s">
        <v>143</v>
      </c>
      <c r="F11" s="38" t="s">
        <v>50</v>
      </c>
      <c r="G11" s="38" t="s">
        <v>186</v>
      </c>
      <c r="H11" s="38" t="s">
        <v>51</v>
      </c>
      <c r="I11" s="37">
        <v>14</v>
      </c>
      <c r="J11" s="39">
        <v>9</v>
      </c>
      <c r="K11" s="37">
        <v>10</v>
      </c>
      <c r="L11" s="39">
        <v>21</v>
      </c>
      <c r="M11" s="39">
        <v>4</v>
      </c>
      <c r="N11" s="38">
        <f>IF(OR('Gereden wedstrijden'!$L$7=4,'Gereden wedstrijden'!$L$7=5),LARGE(I11:M11,1),0)</f>
        <v>21</v>
      </c>
      <c r="O11" s="38">
        <f>IF('Gereden wedstrijden'!$L$7=5,LARGE(I11:M11,2),0)</f>
        <v>14</v>
      </c>
      <c r="P11" s="38">
        <f t="shared" si="0"/>
        <v>23</v>
      </c>
      <c r="Q11" s="38" t="s">
        <v>392</v>
      </c>
    </row>
    <row r="12" spans="1:17" s="38" customFormat="1" x14ac:dyDescent="0.25">
      <c r="A12" s="37">
        <v>9</v>
      </c>
      <c r="B12" s="38" t="s">
        <v>114</v>
      </c>
      <c r="C12" s="38" t="s">
        <v>115</v>
      </c>
      <c r="D12" s="38" t="s">
        <v>116</v>
      </c>
      <c r="F12" s="38" t="s">
        <v>50</v>
      </c>
      <c r="G12" s="38" t="s">
        <v>186</v>
      </c>
      <c r="H12" s="38" t="s">
        <v>49</v>
      </c>
      <c r="I12" s="37">
        <v>4</v>
      </c>
      <c r="J12" s="39">
        <v>19</v>
      </c>
      <c r="K12" s="37">
        <v>8</v>
      </c>
      <c r="L12" s="39">
        <v>11</v>
      </c>
      <c r="M12" s="39">
        <v>17</v>
      </c>
      <c r="N12" s="38">
        <f>IF(OR('Gereden wedstrijden'!$L$7=4,'Gereden wedstrijden'!$L$7=5),LARGE(I12:M12,1),0)</f>
        <v>19</v>
      </c>
      <c r="O12" s="38">
        <f>IF('Gereden wedstrijden'!$L$7=5,LARGE(I12:M12,2),0)</f>
        <v>17</v>
      </c>
      <c r="P12" s="38">
        <f t="shared" si="0"/>
        <v>23</v>
      </c>
      <c r="Q12" s="38" t="s">
        <v>392</v>
      </c>
    </row>
    <row r="13" spans="1:17" s="38" customFormat="1" x14ac:dyDescent="0.25">
      <c r="A13" s="37">
        <v>10</v>
      </c>
      <c r="B13" s="38" t="s">
        <v>360</v>
      </c>
      <c r="C13" s="38" t="s">
        <v>124</v>
      </c>
      <c r="D13" s="38" t="s">
        <v>361</v>
      </c>
      <c r="F13" s="40" t="s">
        <v>50</v>
      </c>
      <c r="G13" s="40" t="s">
        <v>186</v>
      </c>
      <c r="H13" s="38" t="s">
        <v>100</v>
      </c>
      <c r="I13" s="37">
        <v>99</v>
      </c>
      <c r="J13" s="37">
        <v>99</v>
      </c>
      <c r="K13" s="37">
        <v>4</v>
      </c>
      <c r="L13" s="37">
        <v>7</v>
      </c>
      <c r="M13" s="37">
        <v>14</v>
      </c>
      <c r="N13" s="38">
        <f>IF(OR('Gereden wedstrijden'!$L$7=4,'Gereden wedstrijden'!$L$7=5),LARGE(I13:M13,1),0)</f>
        <v>99</v>
      </c>
      <c r="O13" s="38">
        <f>IF('Gereden wedstrijden'!$L$7=5,LARGE(I13:M13,2),0)</f>
        <v>99</v>
      </c>
      <c r="P13" s="38">
        <f t="shared" si="0"/>
        <v>25</v>
      </c>
      <c r="Q13" s="38" t="s">
        <v>392</v>
      </c>
    </row>
    <row r="14" spans="1:17" s="38" customFormat="1" x14ac:dyDescent="0.25">
      <c r="A14" s="37">
        <v>11</v>
      </c>
      <c r="B14" s="38" t="s">
        <v>162</v>
      </c>
      <c r="C14" s="38" t="s">
        <v>163</v>
      </c>
      <c r="D14" s="38" t="s">
        <v>164</v>
      </c>
      <c r="F14" s="38" t="s">
        <v>50</v>
      </c>
      <c r="G14" s="38" t="s">
        <v>186</v>
      </c>
      <c r="H14" s="38" t="s">
        <v>57</v>
      </c>
      <c r="I14" s="37">
        <v>21</v>
      </c>
      <c r="J14" s="39">
        <v>6</v>
      </c>
      <c r="K14" s="39">
        <v>19</v>
      </c>
      <c r="L14" s="39">
        <v>14</v>
      </c>
      <c r="M14" s="39">
        <v>6</v>
      </c>
      <c r="N14" s="38">
        <f>IF(OR('Gereden wedstrijden'!$L$7=4,'Gereden wedstrijden'!$L$7=5),LARGE(I14:M14,1),0)</f>
        <v>21</v>
      </c>
      <c r="O14" s="38">
        <f>IF('Gereden wedstrijden'!$L$7=5,LARGE(I14:M14,2),0)</f>
        <v>19</v>
      </c>
      <c r="P14" s="38">
        <f t="shared" si="0"/>
        <v>26</v>
      </c>
      <c r="Q14" s="38" t="s">
        <v>392</v>
      </c>
    </row>
    <row r="15" spans="1:17" s="38" customFormat="1" x14ac:dyDescent="0.25">
      <c r="A15" s="37">
        <v>12</v>
      </c>
      <c r="B15" s="38" t="s">
        <v>132</v>
      </c>
      <c r="C15" s="38" t="s">
        <v>133</v>
      </c>
      <c r="D15" s="38" t="s">
        <v>134</v>
      </c>
      <c r="F15" s="38" t="s">
        <v>50</v>
      </c>
      <c r="G15" s="38" t="s">
        <v>186</v>
      </c>
      <c r="H15" s="38" t="s">
        <v>101</v>
      </c>
      <c r="I15" s="37">
        <v>11</v>
      </c>
      <c r="J15" s="39">
        <v>13</v>
      </c>
      <c r="K15" s="37">
        <v>13</v>
      </c>
      <c r="L15" s="39">
        <v>4</v>
      </c>
      <c r="M15" s="39">
        <v>15</v>
      </c>
      <c r="N15" s="38">
        <f>IF(OR('Gereden wedstrijden'!$L$7=4,'Gereden wedstrijden'!$L$7=5),LARGE(I15:M15,1),0)</f>
        <v>15</v>
      </c>
      <c r="O15" s="38">
        <f>IF('Gereden wedstrijden'!$L$7=5,LARGE(I15:M15,2),0)</f>
        <v>13</v>
      </c>
      <c r="P15" s="38">
        <f t="shared" si="0"/>
        <v>28</v>
      </c>
      <c r="Q15" s="38" t="s">
        <v>392</v>
      </c>
    </row>
    <row r="16" spans="1:17" s="38" customFormat="1" x14ac:dyDescent="0.25">
      <c r="A16" s="37">
        <v>13</v>
      </c>
      <c r="B16" s="38" t="s">
        <v>144</v>
      </c>
      <c r="C16" s="38" t="s">
        <v>145</v>
      </c>
      <c r="D16" s="38" t="s">
        <v>146</v>
      </c>
      <c r="F16" s="38" t="s">
        <v>50</v>
      </c>
      <c r="G16" s="38" t="s">
        <v>186</v>
      </c>
      <c r="H16" s="38" t="s">
        <v>57</v>
      </c>
      <c r="I16" s="37">
        <v>15</v>
      </c>
      <c r="J16" s="39">
        <v>11</v>
      </c>
      <c r="K16" s="37">
        <v>18</v>
      </c>
      <c r="L16" s="39">
        <v>2</v>
      </c>
      <c r="M16" s="39">
        <v>18</v>
      </c>
      <c r="N16" s="38">
        <f>IF(OR('Gereden wedstrijden'!$L$7=4,'Gereden wedstrijden'!$L$7=5),LARGE(I16:M16,1),0)</f>
        <v>18</v>
      </c>
      <c r="O16" s="38">
        <f>IF('Gereden wedstrijden'!$L$7=5,LARGE(I16:M16,2),0)</f>
        <v>18</v>
      </c>
      <c r="P16" s="38">
        <f t="shared" si="0"/>
        <v>28</v>
      </c>
      <c r="Q16" s="38" t="s">
        <v>392</v>
      </c>
    </row>
    <row r="17" spans="1:17" s="38" customFormat="1" x14ac:dyDescent="0.25">
      <c r="A17" s="37">
        <v>14</v>
      </c>
      <c r="B17" s="38" t="s">
        <v>138</v>
      </c>
      <c r="C17" s="38" t="s">
        <v>139</v>
      </c>
      <c r="D17" s="38" t="s">
        <v>140</v>
      </c>
      <c r="F17" s="38" t="s">
        <v>50</v>
      </c>
      <c r="G17" s="38" t="s">
        <v>186</v>
      </c>
      <c r="H17" s="38" t="s">
        <v>51</v>
      </c>
      <c r="I17" s="37">
        <v>11</v>
      </c>
      <c r="J17" s="39">
        <v>24</v>
      </c>
      <c r="K17" s="39">
        <v>16</v>
      </c>
      <c r="L17" s="39">
        <v>10</v>
      </c>
      <c r="M17" s="39">
        <v>11</v>
      </c>
      <c r="N17" s="38">
        <f>IF(OR('Gereden wedstrijden'!$L$7=4,'Gereden wedstrijden'!$L$7=5),LARGE(I17:M17,1),0)</f>
        <v>24</v>
      </c>
      <c r="O17" s="38">
        <f>IF('Gereden wedstrijden'!$L$7=5,LARGE(I17:M17,2),0)</f>
        <v>16</v>
      </c>
      <c r="P17" s="38">
        <f t="shared" si="0"/>
        <v>32</v>
      </c>
      <c r="Q17" s="38" t="s">
        <v>392</v>
      </c>
    </row>
    <row r="18" spans="1:17" s="38" customFormat="1" x14ac:dyDescent="0.25">
      <c r="A18" s="37">
        <v>15</v>
      </c>
      <c r="B18" s="38" t="s">
        <v>366</v>
      </c>
      <c r="C18" s="38" t="s">
        <v>336</v>
      </c>
      <c r="D18" s="38" t="s">
        <v>337</v>
      </c>
      <c r="F18" s="38" t="s">
        <v>50</v>
      </c>
      <c r="G18" s="40" t="s">
        <v>186</v>
      </c>
      <c r="H18" s="38" t="s">
        <v>191</v>
      </c>
      <c r="I18" s="37">
        <v>99</v>
      </c>
      <c r="J18" s="37">
        <v>8</v>
      </c>
      <c r="K18" s="37">
        <v>6</v>
      </c>
      <c r="L18" s="37">
        <v>21</v>
      </c>
      <c r="M18" s="37">
        <v>18</v>
      </c>
      <c r="N18" s="38">
        <f>IF(OR('Gereden wedstrijden'!$L$7=4,'Gereden wedstrijden'!$L$7=5),LARGE(I18:M18,1),0)</f>
        <v>99</v>
      </c>
      <c r="O18" s="38">
        <f>IF('Gereden wedstrijden'!$L$7=5,LARGE(I18:M18,2),0)</f>
        <v>21</v>
      </c>
      <c r="P18" s="38">
        <f>SUM(I18:M18)-SUM(N18:O18)</f>
        <v>32</v>
      </c>
      <c r="Q18" s="38" t="s">
        <v>392</v>
      </c>
    </row>
    <row r="20" spans="1:17" s="7" customFormat="1" x14ac:dyDescent="0.25">
      <c r="A20" s="23">
        <v>16</v>
      </c>
      <c r="B20" s="19" t="s">
        <v>150</v>
      </c>
      <c r="C20" s="19" t="s">
        <v>151</v>
      </c>
      <c r="D20" s="19" t="s">
        <v>152</v>
      </c>
      <c r="F20" s="7" t="s">
        <v>50</v>
      </c>
      <c r="G20" s="19" t="s">
        <v>186</v>
      </c>
      <c r="H20" s="19" t="s">
        <v>52</v>
      </c>
      <c r="I20" s="24">
        <v>17</v>
      </c>
      <c r="J20" s="23">
        <v>16</v>
      </c>
      <c r="K20" s="23">
        <v>17</v>
      </c>
      <c r="L20" s="23">
        <v>8</v>
      </c>
      <c r="M20" s="23">
        <v>99</v>
      </c>
      <c r="N20" s="7">
        <f>IF(OR('Gereden wedstrijden'!$L$7=4,'Gereden wedstrijden'!$L$7=5),LARGE(I20:M20,1),0)</f>
        <v>99</v>
      </c>
      <c r="O20" s="7">
        <f>IF('Gereden wedstrijden'!$L$7=5,LARGE(I20:M20,2),0)</f>
        <v>17</v>
      </c>
      <c r="P20" s="7">
        <f t="shared" ref="P20:P45" si="1">SUM(I20:M20)-SUM(N20:O20)</f>
        <v>41</v>
      </c>
    </row>
    <row r="21" spans="1:17" s="7" customFormat="1" x14ac:dyDescent="0.25">
      <c r="A21" s="24">
        <v>17</v>
      </c>
      <c r="B21" s="19" t="s">
        <v>362</v>
      </c>
      <c r="C21" s="19" t="s">
        <v>136</v>
      </c>
      <c r="D21" s="19" t="s">
        <v>363</v>
      </c>
      <c r="E21" s="19"/>
      <c r="F21" s="27" t="s">
        <v>50</v>
      </c>
      <c r="G21" s="29" t="s">
        <v>186</v>
      </c>
      <c r="H21" s="19" t="s">
        <v>57</v>
      </c>
      <c r="I21" s="28">
        <v>99</v>
      </c>
      <c r="J21" s="28">
        <v>99</v>
      </c>
      <c r="K21" s="28">
        <v>12</v>
      </c>
      <c r="L21" s="28">
        <v>25</v>
      </c>
      <c r="M21" s="28">
        <v>11</v>
      </c>
      <c r="N21" s="7">
        <f>IF(OR('Gereden wedstrijden'!$L$7=4,'Gereden wedstrijden'!$L$7=5),LARGE(I21:M21,1),0)</f>
        <v>99</v>
      </c>
      <c r="O21" s="7">
        <f>IF('Gereden wedstrijden'!$L$7=5,LARGE(I21:M21,2),0)</f>
        <v>99</v>
      </c>
      <c r="P21" s="7">
        <f t="shared" si="1"/>
        <v>48</v>
      </c>
    </row>
    <row r="22" spans="1:17" s="7" customFormat="1" x14ac:dyDescent="0.25">
      <c r="A22" s="23">
        <v>18</v>
      </c>
      <c r="B22" s="19" t="s">
        <v>183</v>
      </c>
      <c r="C22" s="19" t="s">
        <v>184</v>
      </c>
      <c r="D22" s="19" t="s">
        <v>185</v>
      </c>
      <c r="F22" s="7" t="s">
        <v>50</v>
      </c>
      <c r="G22" s="19" t="s">
        <v>187</v>
      </c>
      <c r="H22" s="19" t="s">
        <v>53</v>
      </c>
      <c r="I22" s="23">
        <v>99</v>
      </c>
      <c r="J22" s="23">
        <v>99</v>
      </c>
      <c r="K22" s="24">
        <v>9</v>
      </c>
      <c r="L22" s="23">
        <v>18</v>
      </c>
      <c r="M22" s="23">
        <v>21</v>
      </c>
      <c r="N22" s="7">
        <f>IF(OR('Gereden wedstrijden'!$L$7=4,'Gereden wedstrijden'!$L$7=5),LARGE(I22:M22,1),0)</f>
        <v>99</v>
      </c>
      <c r="O22" s="7">
        <f>IF('Gereden wedstrijden'!$L$7=5,LARGE(I22:M22,2),0)</f>
        <v>99</v>
      </c>
      <c r="P22" s="7">
        <f t="shared" si="1"/>
        <v>48</v>
      </c>
    </row>
    <row r="23" spans="1:17" s="7" customFormat="1" x14ac:dyDescent="0.25">
      <c r="A23" s="24">
        <v>19</v>
      </c>
      <c r="B23" s="19" t="s">
        <v>159</v>
      </c>
      <c r="C23" s="19" t="s">
        <v>160</v>
      </c>
      <c r="D23" s="19" t="s">
        <v>161</v>
      </c>
      <c r="F23" s="7" t="s">
        <v>50</v>
      </c>
      <c r="G23" s="19" t="s">
        <v>186</v>
      </c>
      <c r="H23" s="19" t="s">
        <v>100</v>
      </c>
      <c r="I23" s="23">
        <v>20</v>
      </c>
      <c r="J23" s="23">
        <v>90</v>
      </c>
      <c r="K23" s="24">
        <v>20</v>
      </c>
      <c r="L23" s="23">
        <v>99</v>
      </c>
      <c r="M23" s="23">
        <v>13</v>
      </c>
      <c r="N23" s="7">
        <f>IF(OR('Gereden wedstrijden'!$L$7=4,'Gereden wedstrijden'!$L$7=5),LARGE(I23:M23,1),0)</f>
        <v>99</v>
      </c>
      <c r="O23" s="7">
        <f>IF('Gereden wedstrijden'!$L$7=5,LARGE(I23:M23,2),0)</f>
        <v>90</v>
      </c>
      <c r="P23" s="7">
        <f t="shared" si="1"/>
        <v>53</v>
      </c>
    </row>
    <row r="24" spans="1:17" s="7" customFormat="1" x14ac:dyDescent="0.25">
      <c r="A24" s="23">
        <v>20</v>
      </c>
      <c r="B24" s="19" t="s">
        <v>364</v>
      </c>
      <c r="C24" s="19" t="s">
        <v>92</v>
      </c>
      <c r="D24" s="19" t="s">
        <v>365</v>
      </c>
      <c r="E24" s="2"/>
      <c r="F24" s="27" t="s">
        <v>50</v>
      </c>
      <c r="G24" s="29" t="s">
        <v>186</v>
      </c>
      <c r="H24" s="19" t="s">
        <v>98</v>
      </c>
      <c r="I24" s="25">
        <v>99</v>
      </c>
      <c r="J24" s="25">
        <v>99</v>
      </c>
      <c r="K24" s="25">
        <v>15</v>
      </c>
      <c r="L24" s="25">
        <v>20</v>
      </c>
      <c r="M24" s="25">
        <v>20</v>
      </c>
      <c r="N24" s="7">
        <f>IF(OR('Gereden wedstrijden'!$L$7=4,'Gereden wedstrijden'!$L$7=5),LARGE(I24:M24,1),0)</f>
        <v>99</v>
      </c>
      <c r="O24" s="7">
        <f>IF('Gereden wedstrijden'!$L$7=5,LARGE(I24:M24,2),0)</f>
        <v>99</v>
      </c>
      <c r="P24" s="7">
        <f t="shared" si="1"/>
        <v>55</v>
      </c>
    </row>
    <row r="25" spans="1:17" s="7" customFormat="1" x14ac:dyDescent="0.25">
      <c r="A25" s="24">
        <v>21</v>
      </c>
      <c r="B25" s="19" t="s">
        <v>174</v>
      </c>
      <c r="C25" s="19" t="s">
        <v>175</v>
      </c>
      <c r="D25" s="19" t="s">
        <v>176</v>
      </c>
      <c r="F25" s="7" t="s">
        <v>50</v>
      </c>
      <c r="G25" s="19" t="s">
        <v>187</v>
      </c>
      <c r="H25" s="19" t="s">
        <v>52</v>
      </c>
      <c r="I25" s="23">
        <v>90</v>
      </c>
      <c r="J25" s="24">
        <v>21</v>
      </c>
      <c r="K25" s="24">
        <v>14</v>
      </c>
      <c r="L25" s="23">
        <v>23</v>
      </c>
      <c r="M25" s="23">
        <v>23</v>
      </c>
      <c r="N25" s="7">
        <f>IF(OR('Gereden wedstrijden'!$L$7=4,'Gereden wedstrijden'!$L$7=5),LARGE(I25:M25,1),0)</f>
        <v>90</v>
      </c>
      <c r="O25" s="7">
        <f>IF('Gereden wedstrijden'!$L$7=5,LARGE(I25:M25,2),0)</f>
        <v>23</v>
      </c>
      <c r="P25" s="7">
        <f t="shared" si="1"/>
        <v>58</v>
      </c>
    </row>
    <row r="26" spans="1:17" s="7" customFormat="1" x14ac:dyDescent="0.25">
      <c r="A26" s="23">
        <v>22</v>
      </c>
      <c r="B26" s="19" t="s">
        <v>106</v>
      </c>
      <c r="C26" s="19" t="s">
        <v>68</v>
      </c>
      <c r="D26" s="19" t="s">
        <v>107</v>
      </c>
      <c r="F26" s="7" t="s">
        <v>50</v>
      </c>
      <c r="G26" s="19" t="s">
        <v>186</v>
      </c>
      <c r="H26" s="19" t="s">
        <v>99</v>
      </c>
      <c r="I26" s="24">
        <v>2</v>
      </c>
      <c r="J26" s="23">
        <v>99</v>
      </c>
      <c r="K26" s="23">
        <v>99</v>
      </c>
      <c r="L26" s="23">
        <v>14</v>
      </c>
      <c r="M26" s="23">
        <v>99</v>
      </c>
      <c r="N26" s="7">
        <f>IF(OR('Gereden wedstrijden'!$L$7=4,'Gereden wedstrijden'!$L$7=5),LARGE(I26:M26,1),0)</f>
        <v>99</v>
      </c>
      <c r="O26" s="7">
        <f>IF('Gereden wedstrijden'!$L$7=5,LARGE(I26:M26,2),0)</f>
        <v>99</v>
      </c>
      <c r="P26" s="7">
        <f t="shared" si="1"/>
        <v>115</v>
      </c>
    </row>
    <row r="27" spans="1:17" s="7" customFormat="1" x14ac:dyDescent="0.25">
      <c r="A27" s="23">
        <v>23</v>
      </c>
      <c r="B27" s="19" t="s">
        <v>108</v>
      </c>
      <c r="C27" s="19" t="s">
        <v>109</v>
      </c>
      <c r="D27" s="19" t="s">
        <v>110</v>
      </c>
      <c r="F27" s="7" t="s">
        <v>50</v>
      </c>
      <c r="G27" s="19" t="s">
        <v>187</v>
      </c>
      <c r="H27" s="19" t="s">
        <v>100</v>
      </c>
      <c r="I27" s="24">
        <v>3</v>
      </c>
      <c r="J27" s="23">
        <v>22</v>
      </c>
      <c r="K27" s="24">
        <v>90</v>
      </c>
      <c r="L27" s="23">
        <v>99</v>
      </c>
      <c r="M27" s="23">
        <v>99</v>
      </c>
      <c r="N27" s="7">
        <f>IF(OR('Gereden wedstrijden'!$L$7=4,'Gereden wedstrijden'!$L$7=5),LARGE(I27:M27,1),0)</f>
        <v>99</v>
      </c>
      <c r="O27" s="7">
        <f>IF('Gereden wedstrijden'!$L$7=5,LARGE(I27:M27,2),0)</f>
        <v>99</v>
      </c>
      <c r="P27" s="7">
        <f t="shared" si="1"/>
        <v>115</v>
      </c>
    </row>
    <row r="28" spans="1:17" s="7" customFormat="1" x14ac:dyDescent="0.25">
      <c r="A28" s="24">
        <v>24</v>
      </c>
      <c r="B28" s="19" t="s">
        <v>180</v>
      </c>
      <c r="C28" s="19" t="s">
        <v>181</v>
      </c>
      <c r="D28" s="19" t="s">
        <v>182</v>
      </c>
      <c r="F28" s="7" t="s">
        <v>50</v>
      </c>
      <c r="G28" s="19" t="s">
        <v>187</v>
      </c>
      <c r="H28" s="19" t="s">
        <v>191</v>
      </c>
      <c r="I28" s="24">
        <v>90</v>
      </c>
      <c r="J28" s="23">
        <v>12</v>
      </c>
      <c r="K28" s="23">
        <v>90</v>
      </c>
      <c r="L28" s="23">
        <v>99</v>
      </c>
      <c r="M28" s="23">
        <v>22</v>
      </c>
      <c r="N28" s="7">
        <f>IF(OR('Gereden wedstrijden'!$L$7=4,'Gereden wedstrijden'!$L$7=5),LARGE(I28:M28,1),0)</f>
        <v>99</v>
      </c>
      <c r="O28" s="7">
        <f>IF('Gereden wedstrijden'!$L$7=5,LARGE(I28:M28,2),0)</f>
        <v>90</v>
      </c>
      <c r="P28" s="7">
        <f t="shared" si="1"/>
        <v>124</v>
      </c>
    </row>
    <row r="29" spans="1:17" s="7" customFormat="1" x14ac:dyDescent="0.25">
      <c r="A29" s="24">
        <v>25</v>
      </c>
      <c r="B29" s="19" t="s">
        <v>156</v>
      </c>
      <c r="C29" s="19" t="s">
        <v>157</v>
      </c>
      <c r="D29" s="19" t="s">
        <v>158</v>
      </c>
      <c r="F29" s="7" t="s">
        <v>50</v>
      </c>
      <c r="G29" s="19" t="s">
        <v>186</v>
      </c>
      <c r="H29" s="19" t="s">
        <v>100</v>
      </c>
      <c r="I29" s="24">
        <v>19</v>
      </c>
      <c r="J29" s="23">
        <v>99</v>
      </c>
      <c r="K29" s="23">
        <v>99</v>
      </c>
      <c r="L29" s="23">
        <v>12</v>
      </c>
      <c r="M29" s="23">
        <v>99</v>
      </c>
      <c r="N29" s="7">
        <f>IF(OR('Gereden wedstrijden'!$L$7=4,'Gereden wedstrijden'!$L$7=5),LARGE(I29:M29,1),0)</f>
        <v>99</v>
      </c>
      <c r="O29" s="7">
        <f>IF('Gereden wedstrijden'!$L$7=5,LARGE(I29:M29,2),0)</f>
        <v>99</v>
      </c>
      <c r="P29" s="7">
        <f t="shared" si="1"/>
        <v>130</v>
      </c>
    </row>
    <row r="30" spans="1:17" s="7" customFormat="1" x14ac:dyDescent="0.25">
      <c r="A30" s="24">
        <v>26</v>
      </c>
      <c r="B30" s="7" t="s">
        <v>273</v>
      </c>
      <c r="C30" s="7" t="s">
        <v>386</v>
      </c>
      <c r="D30" s="7" t="s">
        <v>275</v>
      </c>
      <c r="E30" s="19"/>
      <c r="F30" s="7" t="s">
        <v>50</v>
      </c>
      <c r="G30" s="19" t="s">
        <v>186</v>
      </c>
      <c r="H30" s="19" t="s">
        <v>101</v>
      </c>
      <c r="I30" s="28">
        <v>99</v>
      </c>
      <c r="J30" s="28">
        <v>99</v>
      </c>
      <c r="K30" s="28">
        <v>99</v>
      </c>
      <c r="L30" s="28">
        <v>24</v>
      </c>
      <c r="M30" s="28">
        <v>10</v>
      </c>
      <c r="N30" s="7">
        <f>IF(OR('Gereden wedstrijden'!$L$7=4,'Gereden wedstrijden'!$L$7=5),LARGE(I30:M30,1),0)</f>
        <v>99</v>
      </c>
      <c r="O30" s="7">
        <f>IF('Gereden wedstrijden'!$L$7=5,LARGE(I30:M30,2),0)</f>
        <v>99</v>
      </c>
      <c r="P30" s="7">
        <f t="shared" si="1"/>
        <v>133</v>
      </c>
    </row>
    <row r="31" spans="1:17" s="7" customFormat="1" x14ac:dyDescent="0.25">
      <c r="A31" s="24">
        <v>27</v>
      </c>
      <c r="B31" s="19" t="s">
        <v>168</v>
      </c>
      <c r="C31" s="19" t="s">
        <v>169</v>
      </c>
      <c r="D31" s="19" t="s">
        <v>170</v>
      </c>
      <c r="F31" s="7" t="s">
        <v>50</v>
      </c>
      <c r="G31" s="19" t="s">
        <v>186</v>
      </c>
      <c r="H31" s="19" t="s">
        <v>190</v>
      </c>
      <c r="I31" s="23">
        <v>23</v>
      </c>
      <c r="J31" s="23">
        <v>14</v>
      </c>
      <c r="K31" s="24">
        <v>99</v>
      </c>
      <c r="L31" s="23">
        <v>99</v>
      </c>
      <c r="M31" s="23">
        <v>99</v>
      </c>
      <c r="N31" s="7">
        <f>IF(OR('Gereden wedstrijden'!$L$7=4,'Gereden wedstrijden'!$L$7=5),LARGE(I31:M31,1),0)</f>
        <v>99</v>
      </c>
      <c r="O31" s="7">
        <f>IF('Gereden wedstrijden'!$L$7=5,LARGE(I31:M31,2),0)</f>
        <v>99</v>
      </c>
      <c r="P31" s="7">
        <f t="shared" si="1"/>
        <v>136</v>
      </c>
    </row>
    <row r="32" spans="1:17" s="7" customFormat="1" x14ac:dyDescent="0.25">
      <c r="A32" s="24">
        <v>28</v>
      </c>
      <c r="B32" s="19" t="s">
        <v>153</v>
      </c>
      <c r="C32" s="19" t="s">
        <v>154</v>
      </c>
      <c r="D32" s="19" t="s">
        <v>155</v>
      </c>
      <c r="F32" s="7" t="s">
        <v>50</v>
      </c>
      <c r="G32" s="19" t="s">
        <v>187</v>
      </c>
      <c r="H32" s="19" t="s">
        <v>98</v>
      </c>
      <c r="I32" s="23">
        <v>18</v>
      </c>
      <c r="J32" s="24">
        <v>20</v>
      </c>
      <c r="K32" s="24">
        <v>99</v>
      </c>
      <c r="L32" s="23">
        <v>99</v>
      </c>
      <c r="M32" s="23">
        <v>99</v>
      </c>
      <c r="N32" s="7">
        <f>IF(OR('Gereden wedstrijden'!$L$7=4,'Gereden wedstrijden'!$L$7=5),LARGE(I32:M32,1),0)</f>
        <v>99</v>
      </c>
      <c r="O32" s="7">
        <f>IF('Gereden wedstrijden'!$L$7=5,LARGE(I32:M32,2),0)</f>
        <v>99</v>
      </c>
      <c r="P32" s="7">
        <f t="shared" si="1"/>
        <v>137</v>
      </c>
    </row>
    <row r="33" spans="1:16" x14ac:dyDescent="0.25">
      <c r="A33" s="23">
        <v>29</v>
      </c>
      <c r="C33" s="19" t="s">
        <v>287</v>
      </c>
      <c r="D33" s="19" t="s">
        <v>288</v>
      </c>
      <c r="E33" s="19"/>
      <c r="F33" s="7" t="s">
        <v>50</v>
      </c>
      <c r="G33" s="29" t="s">
        <v>186</v>
      </c>
      <c r="H33" s="19" t="s">
        <v>100</v>
      </c>
      <c r="I33" s="28">
        <v>99</v>
      </c>
      <c r="J33" s="28">
        <v>3</v>
      </c>
      <c r="K33" s="25">
        <v>99</v>
      </c>
      <c r="L33" s="25">
        <v>99</v>
      </c>
      <c r="M33" s="25">
        <v>99</v>
      </c>
      <c r="N33" s="7">
        <f>IF(OR('Gereden wedstrijden'!$L$7=4,'Gereden wedstrijden'!$L$7=5),LARGE(I33:M33,1),0)</f>
        <v>99</v>
      </c>
      <c r="O33" s="7">
        <f>IF('Gereden wedstrijden'!$L$7=5,LARGE(I33:M33,2),0)</f>
        <v>99</v>
      </c>
      <c r="P33" s="7">
        <f t="shared" si="1"/>
        <v>201</v>
      </c>
    </row>
    <row r="34" spans="1:16" x14ac:dyDescent="0.25">
      <c r="A34" s="23">
        <v>30</v>
      </c>
      <c r="B34" s="19" t="s">
        <v>120</v>
      </c>
      <c r="C34" s="19" t="s">
        <v>121</v>
      </c>
      <c r="D34" s="19" t="s">
        <v>122</v>
      </c>
      <c r="E34" s="7"/>
      <c r="F34" s="7" t="s">
        <v>50</v>
      </c>
      <c r="G34" s="19" t="s">
        <v>186</v>
      </c>
      <c r="H34" s="19" t="s">
        <v>188</v>
      </c>
      <c r="I34" s="23">
        <v>7</v>
      </c>
      <c r="J34" s="24">
        <v>99</v>
      </c>
      <c r="K34" s="24">
        <v>99</v>
      </c>
      <c r="L34" s="23">
        <v>99</v>
      </c>
      <c r="M34" s="23">
        <v>99</v>
      </c>
      <c r="N34" s="7">
        <f>IF(OR('Gereden wedstrijden'!$L$7=4,'Gereden wedstrijden'!$L$7=5),LARGE(I34:M34,1),0)</f>
        <v>99</v>
      </c>
      <c r="O34" s="7">
        <f>IF('Gereden wedstrijden'!$L$7=5,LARGE(I34:M34,2),0)</f>
        <v>99</v>
      </c>
      <c r="P34" s="7">
        <f t="shared" si="1"/>
        <v>205</v>
      </c>
    </row>
    <row r="35" spans="1:16" x14ac:dyDescent="0.25">
      <c r="A35" s="23">
        <v>31</v>
      </c>
      <c r="B35" s="19" t="s">
        <v>135</v>
      </c>
      <c r="C35" s="19" t="s">
        <v>136</v>
      </c>
      <c r="D35" s="19" t="s">
        <v>137</v>
      </c>
      <c r="E35" s="7"/>
      <c r="F35" s="7" t="s">
        <v>50</v>
      </c>
      <c r="G35" s="19" t="s">
        <v>186</v>
      </c>
      <c r="H35" s="19" t="s">
        <v>57</v>
      </c>
      <c r="I35" s="24">
        <v>11</v>
      </c>
      <c r="J35" s="23">
        <v>99</v>
      </c>
      <c r="K35" s="24">
        <v>99</v>
      </c>
      <c r="L35" s="23">
        <v>99</v>
      </c>
      <c r="M35" s="23">
        <v>99</v>
      </c>
      <c r="N35" s="7">
        <f>IF(OR('Gereden wedstrijden'!$L$7=4,'Gereden wedstrijden'!$L$7=5),LARGE(I35:M35,1),0)</f>
        <v>99</v>
      </c>
      <c r="O35" s="7">
        <f>IF('Gereden wedstrijden'!$L$7=5,LARGE(I35:M35,2),0)</f>
        <v>99</v>
      </c>
      <c r="P35" s="7">
        <f t="shared" si="1"/>
        <v>209</v>
      </c>
    </row>
    <row r="36" spans="1:16" x14ac:dyDescent="0.25">
      <c r="A36" s="23">
        <v>32</v>
      </c>
      <c r="B36" s="7" t="s">
        <v>380</v>
      </c>
      <c r="C36" s="7" t="s">
        <v>381</v>
      </c>
      <c r="D36" s="7" t="s">
        <v>382</v>
      </c>
      <c r="E36" s="19"/>
      <c r="F36" s="7" t="s">
        <v>50</v>
      </c>
      <c r="G36" s="19" t="s">
        <v>187</v>
      </c>
      <c r="H36" s="7" t="s">
        <v>188</v>
      </c>
      <c r="I36" s="28">
        <v>99</v>
      </c>
      <c r="J36" s="28">
        <v>99</v>
      </c>
      <c r="K36" s="28">
        <v>99</v>
      </c>
      <c r="L36" s="28">
        <v>13</v>
      </c>
      <c r="M36" s="28">
        <v>99</v>
      </c>
      <c r="N36" s="7">
        <f>IF(OR('Gereden wedstrijden'!$L$7=4,'Gereden wedstrijden'!$L$7=5),LARGE(I36:M36,1),0)</f>
        <v>99</v>
      </c>
      <c r="O36" s="7">
        <f>IF('Gereden wedstrijden'!$L$7=5,LARGE(I36:M36,2),0)</f>
        <v>99</v>
      </c>
      <c r="P36" s="7">
        <f t="shared" si="1"/>
        <v>211</v>
      </c>
    </row>
    <row r="37" spans="1:16" x14ac:dyDescent="0.25">
      <c r="A37" s="23">
        <v>33</v>
      </c>
      <c r="B37" s="7" t="s">
        <v>383</v>
      </c>
      <c r="C37" s="7" t="s">
        <v>384</v>
      </c>
      <c r="D37" s="7" t="s">
        <v>385</v>
      </c>
      <c r="E37" s="19"/>
      <c r="F37" s="7" t="s">
        <v>50</v>
      </c>
      <c r="G37" s="19" t="s">
        <v>186</v>
      </c>
      <c r="H37" s="19" t="s">
        <v>99</v>
      </c>
      <c r="I37" s="28">
        <v>99</v>
      </c>
      <c r="J37" s="28">
        <v>99</v>
      </c>
      <c r="K37" s="28">
        <v>99</v>
      </c>
      <c r="L37" s="28">
        <v>14</v>
      </c>
      <c r="M37" s="28">
        <v>99</v>
      </c>
      <c r="N37" s="7">
        <f>IF(OR('Gereden wedstrijden'!$L$7=4,'Gereden wedstrijden'!$L$7=5),LARGE(I37:M37,1),0)</f>
        <v>99</v>
      </c>
      <c r="O37" s="7">
        <f>IF('Gereden wedstrijden'!$L$7=5,LARGE(I37:M37,2),0)</f>
        <v>99</v>
      </c>
      <c r="P37" s="7">
        <f t="shared" si="1"/>
        <v>212</v>
      </c>
    </row>
    <row r="38" spans="1:16" x14ac:dyDescent="0.25">
      <c r="A38" s="25">
        <v>34</v>
      </c>
      <c r="C38" s="29" t="s">
        <v>389</v>
      </c>
      <c r="D38" s="29" t="s">
        <v>390</v>
      </c>
      <c r="F38" s="27" t="s">
        <v>50</v>
      </c>
      <c r="G38" s="29" t="s">
        <v>186</v>
      </c>
      <c r="H38" s="29" t="s">
        <v>59</v>
      </c>
      <c r="I38" s="25">
        <v>99</v>
      </c>
      <c r="J38" s="25">
        <v>99</v>
      </c>
      <c r="K38" s="25">
        <v>99</v>
      </c>
      <c r="L38" s="25">
        <v>99</v>
      </c>
      <c r="M38" s="25">
        <v>16</v>
      </c>
      <c r="N38" s="7">
        <f>IF(OR('Gereden wedstrijden'!$L$7=4,'Gereden wedstrijden'!$L$7=5),LARGE(I38:M38,1),0)</f>
        <v>99</v>
      </c>
      <c r="O38" s="7">
        <f>IF('Gereden wedstrijden'!$L$7=5,LARGE(I38:M38,2),0)</f>
        <v>99</v>
      </c>
      <c r="P38" s="7">
        <f t="shared" si="1"/>
        <v>214</v>
      </c>
    </row>
    <row r="39" spans="1:16" x14ac:dyDescent="0.25">
      <c r="A39" s="25">
        <v>35</v>
      </c>
      <c r="B39" s="19" t="s">
        <v>147</v>
      </c>
      <c r="C39" s="19" t="s">
        <v>148</v>
      </c>
      <c r="D39" s="19" t="s">
        <v>149</v>
      </c>
      <c r="E39" s="7"/>
      <c r="F39" s="7" t="s">
        <v>50</v>
      </c>
      <c r="G39" s="19" t="s">
        <v>187</v>
      </c>
      <c r="H39" s="19" t="s">
        <v>189</v>
      </c>
      <c r="I39" s="23">
        <v>16</v>
      </c>
      <c r="J39" s="23">
        <v>99</v>
      </c>
      <c r="K39" s="24">
        <v>99</v>
      </c>
      <c r="L39" s="23">
        <v>99</v>
      </c>
      <c r="M39" s="23">
        <v>99</v>
      </c>
      <c r="N39" s="7">
        <f>IF(OR('Gereden wedstrijden'!$L$7=4,'Gereden wedstrijden'!$L$7=5),LARGE(I39:M39,1),0)</f>
        <v>99</v>
      </c>
      <c r="O39" s="7">
        <f>IF('Gereden wedstrijden'!$L$7=5,LARGE(I39:M39,2),0)</f>
        <v>99</v>
      </c>
      <c r="P39" s="7">
        <f t="shared" si="1"/>
        <v>214</v>
      </c>
    </row>
    <row r="40" spans="1:16" x14ac:dyDescent="0.25">
      <c r="A40" s="25">
        <v>36</v>
      </c>
      <c r="C40" s="19" t="s">
        <v>338</v>
      </c>
      <c r="D40" s="19" t="s">
        <v>339</v>
      </c>
      <c r="E40" s="19"/>
      <c r="F40" s="7" t="s">
        <v>50</v>
      </c>
      <c r="G40" s="29" t="s">
        <v>186</v>
      </c>
      <c r="H40" s="19" t="s">
        <v>190</v>
      </c>
      <c r="I40" s="28">
        <v>99</v>
      </c>
      <c r="J40" s="28">
        <v>17</v>
      </c>
      <c r="K40" s="25">
        <v>99</v>
      </c>
      <c r="L40" s="25">
        <v>99</v>
      </c>
      <c r="M40" s="25">
        <v>99</v>
      </c>
      <c r="N40" s="7">
        <f>IF(OR('Gereden wedstrijden'!$L$7=4,'Gereden wedstrijden'!$L$7=5),LARGE(I40:M40,1),0)</f>
        <v>99</v>
      </c>
      <c r="O40" s="7">
        <f>IF('Gereden wedstrijden'!$L$7=5,LARGE(I40:M40,2),0)</f>
        <v>99</v>
      </c>
      <c r="P40" s="7">
        <f t="shared" si="1"/>
        <v>215</v>
      </c>
    </row>
    <row r="41" spans="1:16" x14ac:dyDescent="0.25">
      <c r="A41" s="25">
        <v>37</v>
      </c>
      <c r="C41" s="19" t="s">
        <v>340</v>
      </c>
      <c r="D41" s="19" t="s">
        <v>341</v>
      </c>
      <c r="E41" s="19"/>
      <c r="F41" s="7" t="s">
        <v>50</v>
      </c>
      <c r="G41" s="29" t="s">
        <v>186</v>
      </c>
      <c r="H41" s="19" t="s">
        <v>101</v>
      </c>
      <c r="I41" s="28">
        <v>99</v>
      </c>
      <c r="J41" s="28">
        <v>18</v>
      </c>
      <c r="K41" s="25">
        <v>99</v>
      </c>
      <c r="L41" s="25">
        <v>99</v>
      </c>
      <c r="M41" s="25">
        <v>99</v>
      </c>
      <c r="N41" s="7">
        <f>IF(OR('Gereden wedstrijden'!$L$7=4,'Gereden wedstrijden'!$L$7=5),LARGE(I41:M41,1),0)</f>
        <v>99</v>
      </c>
      <c r="O41" s="7">
        <f>IF('Gereden wedstrijden'!$L$7=5,LARGE(I41:M41,2),0)</f>
        <v>99</v>
      </c>
      <c r="P41" s="7">
        <f t="shared" si="1"/>
        <v>216</v>
      </c>
    </row>
    <row r="42" spans="1:16" x14ac:dyDescent="0.25">
      <c r="A42" s="28">
        <v>38</v>
      </c>
      <c r="C42" s="19" t="s">
        <v>342</v>
      </c>
      <c r="D42" s="19" t="s">
        <v>343</v>
      </c>
      <c r="E42" s="19"/>
      <c r="F42" s="7" t="s">
        <v>50</v>
      </c>
      <c r="G42" s="29" t="s">
        <v>186</v>
      </c>
      <c r="H42" s="19" t="s">
        <v>99</v>
      </c>
      <c r="I42" s="28">
        <v>99</v>
      </c>
      <c r="J42" s="28">
        <v>23</v>
      </c>
      <c r="K42" s="25">
        <v>99</v>
      </c>
      <c r="L42" s="25">
        <v>99</v>
      </c>
      <c r="M42" s="25">
        <v>99</v>
      </c>
      <c r="N42" s="7">
        <f>IF(OR('Gereden wedstrijden'!$L$7=4,'Gereden wedstrijden'!$L$7=5),LARGE(I42:M42,1),0)</f>
        <v>99</v>
      </c>
      <c r="O42" s="7">
        <f>IF('Gereden wedstrijden'!$L$7=5,LARGE(I42:M42,2),0)</f>
        <v>99</v>
      </c>
      <c r="P42" s="7">
        <f t="shared" si="1"/>
        <v>221</v>
      </c>
    </row>
    <row r="43" spans="1:16" x14ac:dyDescent="0.25">
      <c r="A43" s="25">
        <v>39</v>
      </c>
      <c r="B43" s="19" t="s">
        <v>289</v>
      </c>
      <c r="C43" s="19" t="s">
        <v>290</v>
      </c>
      <c r="D43" s="19" t="s">
        <v>291</v>
      </c>
      <c r="E43" s="19"/>
      <c r="F43" s="27" t="s">
        <v>50</v>
      </c>
      <c r="G43" s="29" t="s">
        <v>186</v>
      </c>
      <c r="H43" s="19" t="s">
        <v>99</v>
      </c>
      <c r="I43" s="28">
        <v>99</v>
      </c>
      <c r="J43" s="28">
        <v>99</v>
      </c>
      <c r="K43" s="28">
        <v>90</v>
      </c>
      <c r="L43" s="28">
        <v>99</v>
      </c>
      <c r="M43" s="28">
        <v>99</v>
      </c>
      <c r="N43" s="7">
        <f>IF(OR('Gereden wedstrijden'!$L$7=4,'Gereden wedstrijden'!$L$7=5),LARGE(I43:M43,1),0)</f>
        <v>99</v>
      </c>
      <c r="O43" s="7">
        <f>IF('Gereden wedstrijden'!$L$7=5,LARGE(I43:M43,2),0)</f>
        <v>99</v>
      </c>
      <c r="P43" s="7">
        <f t="shared" si="1"/>
        <v>288</v>
      </c>
    </row>
    <row r="44" spans="1:16" x14ac:dyDescent="0.25">
      <c r="A44" s="25">
        <v>40</v>
      </c>
      <c r="B44" s="19" t="s">
        <v>171</v>
      </c>
      <c r="C44" s="19" t="s">
        <v>172</v>
      </c>
      <c r="D44" s="19" t="s">
        <v>173</v>
      </c>
      <c r="E44" s="7"/>
      <c r="F44" s="7" t="s">
        <v>50</v>
      </c>
      <c r="G44" s="19" t="s">
        <v>186</v>
      </c>
      <c r="H44" s="19" t="s">
        <v>100</v>
      </c>
      <c r="I44" s="23">
        <v>90</v>
      </c>
      <c r="J44" s="24">
        <v>99</v>
      </c>
      <c r="K44" s="24">
        <v>99</v>
      </c>
      <c r="L44" s="23">
        <v>99</v>
      </c>
      <c r="M44" s="23">
        <v>99</v>
      </c>
      <c r="N44" s="7">
        <f>IF(OR('Gereden wedstrijden'!$L$7=4,'Gereden wedstrijden'!$L$7=5),LARGE(I44:M44,1),0)</f>
        <v>99</v>
      </c>
      <c r="O44" s="7">
        <f>IF('Gereden wedstrijden'!$L$7=5,LARGE(I44:M44,2),0)</f>
        <v>99</v>
      </c>
      <c r="P44" s="7">
        <f t="shared" si="1"/>
        <v>288</v>
      </c>
    </row>
    <row r="45" spans="1:16" x14ac:dyDescent="0.25">
      <c r="A45" s="25">
        <v>41</v>
      </c>
      <c r="B45" s="19" t="s">
        <v>177</v>
      </c>
      <c r="C45" s="19" t="s">
        <v>178</v>
      </c>
      <c r="D45" s="19" t="s">
        <v>179</v>
      </c>
      <c r="E45" s="7"/>
      <c r="F45" s="7" t="s">
        <v>50</v>
      </c>
      <c r="G45" s="19" t="s">
        <v>187</v>
      </c>
      <c r="H45" s="19" t="s">
        <v>55</v>
      </c>
      <c r="I45" s="24">
        <v>90</v>
      </c>
      <c r="J45" s="24">
        <v>99</v>
      </c>
      <c r="K45" s="23">
        <v>99</v>
      </c>
      <c r="L45" s="23">
        <v>99</v>
      </c>
      <c r="M45" s="23">
        <v>99</v>
      </c>
      <c r="N45" s="7">
        <f>IF(OR('Gereden wedstrijden'!$L$7=4,'Gereden wedstrijden'!$L$7=5),LARGE(I45:M45,1),0)</f>
        <v>99</v>
      </c>
      <c r="O45" s="7">
        <f>IF('Gereden wedstrijden'!$L$7=5,LARGE(I45:M45,2),0)</f>
        <v>99</v>
      </c>
      <c r="P45" s="7">
        <f t="shared" si="1"/>
        <v>288</v>
      </c>
    </row>
    <row r="47" spans="1:16" x14ac:dyDescent="0.25">
      <c r="B47" s="2" t="s">
        <v>378</v>
      </c>
    </row>
    <row r="49" spans="2:2" ht="18.75" x14ac:dyDescent="0.3">
      <c r="B49" s="33" t="s">
        <v>399</v>
      </c>
    </row>
    <row r="50" spans="2:2" ht="18.75" x14ac:dyDescent="0.3">
      <c r="B50" s="33" t="s">
        <v>400</v>
      </c>
    </row>
  </sheetData>
  <sortState ref="B4:P44">
    <sortCondition ref="P4:P44"/>
    <sortCondition ref="M4:M44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6" sqref="A6:XFD6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7" width="4" style="2" bestFit="1" customWidth="1"/>
    <col min="8" max="8" width="4.42578125" style="2" bestFit="1" customWidth="1"/>
    <col min="9" max="9" width="21.42578125" style="2" bestFit="1" customWidth="1"/>
    <col min="10" max="10" width="13.42578125" style="25" bestFit="1" customWidth="1"/>
    <col min="11" max="11" width="10.42578125" style="25" bestFit="1" customWidth="1"/>
    <col min="12" max="12" width="10.28515625" style="25" bestFit="1" customWidth="1"/>
    <col min="13" max="13" width="9.42578125" style="25" bestFit="1" customWidth="1"/>
    <col min="14" max="14" width="12.28515625" style="25" bestFit="1" customWidth="1"/>
    <col min="15" max="16" width="11.7109375" style="2" hidden="1" customWidth="1" outlineLevel="1"/>
    <col min="17" max="17" width="7.42578125" style="2" bestFit="1" customWidth="1" collapsed="1"/>
    <col min="18" max="16384" width="9.140625" style="2"/>
  </cols>
  <sheetData>
    <row r="1" spans="1:18" x14ac:dyDescent="0.25">
      <c r="A1" s="20"/>
      <c r="B1" s="1"/>
      <c r="C1" s="1"/>
      <c r="D1" s="1"/>
      <c r="E1" s="1"/>
      <c r="F1" s="1"/>
      <c r="G1" s="1"/>
      <c r="H1" s="1"/>
      <c r="I1" s="1"/>
      <c r="J1" s="20" t="s">
        <v>55</v>
      </c>
      <c r="K1" s="20" t="s">
        <v>49</v>
      </c>
      <c r="L1" s="20" t="s">
        <v>57</v>
      </c>
      <c r="M1" s="20" t="s">
        <v>53</v>
      </c>
      <c r="N1" s="20" t="s">
        <v>59</v>
      </c>
      <c r="O1" s="1"/>
      <c r="P1" s="1"/>
    </row>
    <row r="2" spans="1:18" x14ac:dyDescent="0.25">
      <c r="A2" s="20"/>
      <c r="B2" s="1"/>
      <c r="C2" s="1"/>
      <c r="D2" s="1"/>
      <c r="E2" s="1"/>
      <c r="F2" s="1"/>
      <c r="G2" s="1"/>
      <c r="H2" s="1"/>
      <c r="I2" s="1"/>
      <c r="J2" s="21" t="s">
        <v>56</v>
      </c>
      <c r="K2" s="21">
        <v>42337</v>
      </c>
      <c r="L2" s="21" t="s">
        <v>58</v>
      </c>
      <c r="M2" s="21">
        <v>42379</v>
      </c>
      <c r="N2" s="21" t="s">
        <v>60</v>
      </c>
      <c r="O2" s="3"/>
      <c r="P2" s="3"/>
    </row>
    <row r="3" spans="1:18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4</v>
      </c>
      <c r="H3" s="4" t="s">
        <v>5</v>
      </c>
      <c r="I3" s="4" t="s">
        <v>6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5" t="s">
        <v>14</v>
      </c>
      <c r="P3" s="5" t="s">
        <v>15</v>
      </c>
      <c r="Q3" s="1" t="s">
        <v>13</v>
      </c>
    </row>
    <row r="4" spans="1:18" s="35" customFormat="1" x14ac:dyDescent="0.25">
      <c r="A4" s="34">
        <v>1</v>
      </c>
      <c r="B4" s="35" t="s">
        <v>192</v>
      </c>
      <c r="C4" s="35" t="s">
        <v>193</v>
      </c>
      <c r="D4" s="35" t="s">
        <v>194</v>
      </c>
      <c r="F4" s="35" t="s">
        <v>326</v>
      </c>
      <c r="G4" s="35" t="s">
        <v>50</v>
      </c>
      <c r="H4" s="35" t="s">
        <v>101</v>
      </c>
      <c r="J4" s="36">
        <v>1</v>
      </c>
      <c r="K4" s="34">
        <v>2</v>
      </c>
      <c r="L4" s="34">
        <v>1</v>
      </c>
      <c r="M4" s="36">
        <v>1</v>
      </c>
      <c r="N4" s="36">
        <v>99</v>
      </c>
      <c r="O4" s="35">
        <f>IF(OR('Gereden wedstrijden'!$L$7=4,'Gereden wedstrijden'!$L$7=5),LARGE(J4:N4,1),0)</f>
        <v>99</v>
      </c>
      <c r="P4" s="35">
        <f>IF('Gereden wedstrijden'!$L$7=5,LARGE(J4:N4,2),0)</f>
        <v>2</v>
      </c>
      <c r="Q4" s="35">
        <f>SUM(J4:N4)-SUM(O4:P4)</f>
        <v>3</v>
      </c>
      <c r="R4" s="35" t="s">
        <v>391</v>
      </c>
    </row>
    <row r="5" spans="1:18" s="38" customFormat="1" x14ac:dyDescent="0.25">
      <c r="A5" s="37">
        <v>2</v>
      </c>
      <c r="B5" s="38" t="s">
        <v>195</v>
      </c>
      <c r="C5" s="38" t="s">
        <v>196</v>
      </c>
      <c r="D5" s="38" t="s">
        <v>197</v>
      </c>
      <c r="F5" s="38" t="s">
        <v>326</v>
      </c>
      <c r="G5" s="38" t="s">
        <v>50</v>
      </c>
      <c r="H5" s="38" t="s">
        <v>52</v>
      </c>
      <c r="J5" s="37">
        <v>2</v>
      </c>
      <c r="K5" s="39">
        <v>90</v>
      </c>
      <c r="L5" s="39">
        <v>90</v>
      </c>
      <c r="M5" s="39">
        <v>2</v>
      </c>
      <c r="N5" s="39">
        <v>1</v>
      </c>
      <c r="O5" s="38">
        <f>IF(OR('Gereden wedstrijden'!$L$7=4,'Gereden wedstrijden'!$L$7=5),LARGE(J5:N5,1),0)</f>
        <v>90</v>
      </c>
      <c r="P5" s="38">
        <f>IF('Gereden wedstrijden'!$L$7=5,LARGE(J5:N5,2),0)</f>
        <v>90</v>
      </c>
      <c r="Q5" s="38">
        <f>SUM(J5:N5)-SUM(O5:P5)</f>
        <v>5</v>
      </c>
      <c r="R5" s="38" t="s">
        <v>392</v>
      </c>
    </row>
    <row r="6" spans="1:18" s="38" customFormat="1" x14ac:dyDescent="0.25">
      <c r="A6" s="37"/>
      <c r="J6" s="37"/>
      <c r="K6" s="39"/>
      <c r="L6" s="39"/>
      <c r="M6" s="39"/>
      <c r="N6" s="39"/>
    </row>
    <row r="7" spans="1:18" s="7" customFormat="1" x14ac:dyDescent="0.25">
      <c r="A7" s="24">
        <v>3</v>
      </c>
      <c r="B7" s="19" t="s">
        <v>198</v>
      </c>
      <c r="C7" s="19" t="s">
        <v>21</v>
      </c>
      <c r="D7" s="19" t="s">
        <v>199</v>
      </c>
      <c r="F7" s="7" t="s">
        <v>326</v>
      </c>
      <c r="G7" s="19" t="s">
        <v>48</v>
      </c>
      <c r="H7" s="19" t="s">
        <v>51</v>
      </c>
      <c r="J7" s="24">
        <v>3</v>
      </c>
      <c r="K7" s="23">
        <v>1</v>
      </c>
      <c r="L7" s="24">
        <v>2</v>
      </c>
      <c r="M7" s="23">
        <v>3</v>
      </c>
      <c r="N7" s="23">
        <v>2</v>
      </c>
      <c r="O7" s="7">
        <f>IF(OR('Gereden wedstrijden'!$L$7=4,'Gereden wedstrijden'!$L$7=5),LARGE(J7:N7,1),0)</f>
        <v>3</v>
      </c>
      <c r="P7" s="7">
        <f>IF('Gereden wedstrijden'!$L$7=5,LARGE(J7:N7,2),0)</f>
        <v>3</v>
      </c>
      <c r="Q7" s="7">
        <f>SUM(J7:N7)-SUM(O7:P7)</f>
        <v>5</v>
      </c>
    </row>
    <row r="8" spans="1:18" s="7" customFormat="1" x14ac:dyDescent="0.25">
      <c r="A8" s="24">
        <v>4</v>
      </c>
      <c r="B8" s="19" t="s">
        <v>200</v>
      </c>
      <c r="C8" s="19" t="s">
        <v>44</v>
      </c>
      <c r="D8" s="19" t="s">
        <v>201</v>
      </c>
      <c r="F8" s="7" t="s">
        <v>326</v>
      </c>
      <c r="G8" s="19" t="s">
        <v>50</v>
      </c>
      <c r="H8" s="19" t="s">
        <v>54</v>
      </c>
      <c r="J8" s="24">
        <v>90</v>
      </c>
      <c r="K8" s="23">
        <v>90</v>
      </c>
      <c r="L8" s="24">
        <v>90</v>
      </c>
      <c r="M8" s="23">
        <v>90</v>
      </c>
      <c r="N8" s="23">
        <v>99</v>
      </c>
      <c r="O8" s="7">
        <f>IF(OR('Gereden wedstrijden'!$L$7=4,'Gereden wedstrijden'!$L$7=5),LARGE(J8:N8,1),0)</f>
        <v>99</v>
      </c>
      <c r="P8" s="7">
        <f>IF('Gereden wedstrijden'!$L$7=5,LARGE(J8:N8,2),0)</f>
        <v>90</v>
      </c>
      <c r="Q8" s="7">
        <f>SUM(J8:N8)-SUM(O8:P8)</f>
        <v>270</v>
      </c>
    </row>
    <row r="9" spans="1:18" x14ac:dyDescent="0.25">
      <c r="F9" s="7"/>
    </row>
    <row r="10" spans="1:18" x14ac:dyDescent="0.25">
      <c r="F10" s="7"/>
      <c r="O10" s="6"/>
      <c r="P10" s="6"/>
    </row>
    <row r="11" spans="1:18" x14ac:dyDescent="0.25">
      <c r="B11" s="2" t="s">
        <v>373</v>
      </c>
      <c r="F11" s="7"/>
      <c r="O11" s="6"/>
      <c r="P11" s="6"/>
    </row>
    <row r="12" spans="1:18" x14ac:dyDescent="0.25">
      <c r="F12" s="7"/>
    </row>
    <row r="13" spans="1:18" ht="18.75" x14ac:dyDescent="0.3">
      <c r="B13" s="33" t="s">
        <v>399</v>
      </c>
      <c r="F13" s="7"/>
    </row>
    <row r="14" spans="1:18" ht="18.75" x14ac:dyDescent="0.3">
      <c r="B14" s="33" t="s">
        <v>400</v>
      </c>
    </row>
  </sheetData>
  <sortState ref="B4:Q7">
    <sortCondition ref="Q4:Q7"/>
    <sortCondition ref="M4:M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5" sqref="A5:XFD7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204</v>
      </c>
      <c r="C4" s="35" t="s">
        <v>205</v>
      </c>
      <c r="D4" s="35" t="s">
        <v>206</v>
      </c>
      <c r="F4" s="35" t="s">
        <v>326</v>
      </c>
      <c r="G4" s="35" t="s">
        <v>97</v>
      </c>
      <c r="H4" s="35" t="s">
        <v>226</v>
      </c>
      <c r="I4" s="34">
        <v>2</v>
      </c>
      <c r="J4" s="36">
        <v>1</v>
      </c>
      <c r="K4" s="36">
        <v>3</v>
      </c>
      <c r="L4" s="36">
        <v>1</v>
      </c>
      <c r="M4" s="36">
        <v>3</v>
      </c>
      <c r="N4" s="35">
        <f>IF(OR('Gereden wedstrijden'!$L$7=4,'Gereden wedstrijden'!$L$7=5),LARGE(I4:M4,1),0)</f>
        <v>3</v>
      </c>
      <c r="O4" s="35">
        <f>IF('Gereden wedstrijden'!$L$7=5,LARGE(I4:M4,2),0)</f>
        <v>3</v>
      </c>
      <c r="P4" s="35">
        <f>SUM(I4:M4)-SUM(N4:O4)</f>
        <v>4</v>
      </c>
      <c r="Q4" s="35" t="s">
        <v>391</v>
      </c>
    </row>
    <row r="5" spans="1:17" s="38" customFormat="1" x14ac:dyDescent="0.25">
      <c r="A5" s="37">
        <v>2</v>
      </c>
      <c r="B5" s="38" t="s">
        <v>202</v>
      </c>
      <c r="C5" s="38" t="s">
        <v>193</v>
      </c>
      <c r="D5" s="38" t="s">
        <v>203</v>
      </c>
      <c r="F5" s="38" t="s">
        <v>326</v>
      </c>
      <c r="G5" s="38" t="s">
        <v>97</v>
      </c>
      <c r="H5" s="38" t="s">
        <v>101</v>
      </c>
      <c r="I5" s="39">
        <v>1</v>
      </c>
      <c r="J5" s="37">
        <v>2</v>
      </c>
      <c r="K5" s="37">
        <v>1</v>
      </c>
      <c r="L5" s="39">
        <v>3</v>
      </c>
      <c r="M5" s="39">
        <v>4</v>
      </c>
      <c r="N5" s="38">
        <f>IF(OR('Gereden wedstrijden'!$L$7=4,'Gereden wedstrijden'!$L$7=5),LARGE(I5:M5,1),0)</f>
        <v>4</v>
      </c>
      <c r="O5" s="38">
        <f>IF('Gereden wedstrijden'!$L$7=5,LARGE(I5:M5,2),0)</f>
        <v>3</v>
      </c>
      <c r="P5" s="38">
        <f>SUM(I5:M5)-SUM(N5:O5)</f>
        <v>4</v>
      </c>
      <c r="Q5" s="38" t="s">
        <v>392</v>
      </c>
    </row>
    <row r="6" spans="1:17" s="38" customFormat="1" x14ac:dyDescent="0.25">
      <c r="A6" s="37">
        <v>3</v>
      </c>
      <c r="B6" s="38" t="s">
        <v>212</v>
      </c>
      <c r="C6" s="38" t="s">
        <v>148</v>
      </c>
      <c r="D6" s="38" t="s">
        <v>213</v>
      </c>
      <c r="F6" s="38" t="s">
        <v>326</v>
      </c>
      <c r="G6" s="38" t="s">
        <v>97</v>
      </c>
      <c r="H6" s="38" t="s">
        <v>189</v>
      </c>
      <c r="I6" s="37">
        <v>5</v>
      </c>
      <c r="J6" s="37">
        <v>5</v>
      </c>
      <c r="K6" s="37">
        <v>2</v>
      </c>
      <c r="L6" s="39">
        <v>4</v>
      </c>
      <c r="M6" s="39">
        <v>6</v>
      </c>
      <c r="N6" s="38">
        <f>IF(OR('Gereden wedstrijden'!$L$7=4,'Gereden wedstrijden'!$L$7=5),LARGE(I6:M6,1),0)</f>
        <v>6</v>
      </c>
      <c r="O6" s="38">
        <f>IF('Gereden wedstrijden'!$L$7=5,LARGE(I6:M6,2),0)</f>
        <v>5</v>
      </c>
      <c r="P6" s="38">
        <f>SUM(I6:M6)-SUM(N6:O6)</f>
        <v>11</v>
      </c>
      <c r="Q6" s="38" t="s">
        <v>392</v>
      </c>
    </row>
    <row r="7" spans="1:17" s="38" customFormat="1" x14ac:dyDescent="0.25">
      <c r="A7" s="37">
        <v>4</v>
      </c>
      <c r="B7" s="38" t="s">
        <v>73</v>
      </c>
      <c r="C7" s="38" t="s">
        <v>74</v>
      </c>
      <c r="D7" s="38" t="s">
        <v>75</v>
      </c>
      <c r="F7" s="38" t="s">
        <v>326</v>
      </c>
      <c r="G7" s="38" t="s">
        <v>97</v>
      </c>
      <c r="H7" s="38" t="s">
        <v>100</v>
      </c>
      <c r="I7" s="37">
        <v>99</v>
      </c>
      <c r="J7" s="37">
        <v>99</v>
      </c>
      <c r="K7" s="37">
        <v>4</v>
      </c>
      <c r="L7" s="37">
        <v>6</v>
      </c>
      <c r="M7" s="37">
        <v>2</v>
      </c>
      <c r="N7" s="38">
        <f>IF(OR('Gereden wedstrijden'!$L$7=4,'Gereden wedstrijden'!$L$7=5),LARGE(I7:M7,1),0)</f>
        <v>99</v>
      </c>
      <c r="O7" s="38">
        <f>IF('Gereden wedstrijden'!$L$7=5,LARGE(I7:M7,2),0)</f>
        <v>99</v>
      </c>
      <c r="P7" s="38">
        <f>SUM(I7:M7)-SUM(N7:O7)</f>
        <v>12</v>
      </c>
      <c r="Q7" s="38" t="s">
        <v>392</v>
      </c>
    </row>
    <row r="8" spans="1:17" s="7" customFormat="1" x14ac:dyDescent="0.25">
      <c r="A8" s="24"/>
      <c r="B8" s="19"/>
      <c r="C8" s="19"/>
      <c r="D8" s="19"/>
      <c r="E8" s="19"/>
      <c r="G8" s="19"/>
      <c r="H8" s="19"/>
      <c r="I8" s="25"/>
      <c r="J8" s="25"/>
      <c r="K8" s="25"/>
      <c r="L8" s="25"/>
      <c r="M8" s="25"/>
    </row>
    <row r="9" spans="1:17" s="7" customFormat="1" x14ac:dyDescent="0.25">
      <c r="A9" s="24">
        <v>5</v>
      </c>
      <c r="B9" s="19" t="s">
        <v>214</v>
      </c>
      <c r="C9" s="19" t="s">
        <v>215</v>
      </c>
      <c r="D9" s="19" t="s">
        <v>216</v>
      </c>
      <c r="F9" s="7" t="s">
        <v>326</v>
      </c>
      <c r="G9" s="19" t="s">
        <v>97</v>
      </c>
      <c r="H9" s="19" t="s">
        <v>51</v>
      </c>
      <c r="I9" s="23">
        <v>6</v>
      </c>
      <c r="J9" s="24">
        <v>4</v>
      </c>
      <c r="K9" s="24">
        <v>5</v>
      </c>
      <c r="L9" s="23">
        <v>5</v>
      </c>
      <c r="M9" s="23">
        <v>5</v>
      </c>
      <c r="N9" s="7">
        <f>IF(OR('Gereden wedstrijden'!$L$7=4,'Gereden wedstrijden'!$L$7=5),LARGE(I9:M9,1),0)</f>
        <v>6</v>
      </c>
      <c r="O9" s="7">
        <f>IF('Gereden wedstrijden'!$L$7=5,LARGE(I9:M9,2),0)</f>
        <v>5</v>
      </c>
      <c r="P9" s="7">
        <f t="shared" ref="P9:P14" si="0">SUM(I9:M9)-SUM(N9:O9)</f>
        <v>14</v>
      </c>
    </row>
    <row r="10" spans="1:17" s="7" customFormat="1" x14ac:dyDescent="0.25">
      <c r="A10" s="24">
        <v>6</v>
      </c>
      <c r="B10" s="19" t="s">
        <v>220</v>
      </c>
      <c r="C10" s="19" t="s">
        <v>221</v>
      </c>
      <c r="D10" s="19" t="s">
        <v>222</v>
      </c>
      <c r="F10" s="7" t="s">
        <v>326</v>
      </c>
      <c r="G10" s="19" t="s">
        <v>97</v>
      </c>
      <c r="H10" s="19" t="s">
        <v>98</v>
      </c>
      <c r="I10" s="23">
        <v>90</v>
      </c>
      <c r="J10" s="24">
        <v>90</v>
      </c>
      <c r="K10" s="24">
        <v>99</v>
      </c>
      <c r="L10" s="23">
        <v>2</v>
      </c>
      <c r="M10" s="23">
        <v>1</v>
      </c>
      <c r="N10" s="7">
        <f>IF(OR('Gereden wedstrijden'!$L$7=4,'Gereden wedstrijden'!$L$7=5),LARGE(I10:M10,1),0)</f>
        <v>99</v>
      </c>
      <c r="O10" s="7">
        <f>IF('Gereden wedstrijden'!$L$7=5,LARGE(I10:M10,2),0)</f>
        <v>90</v>
      </c>
      <c r="P10" s="7">
        <f t="shared" si="0"/>
        <v>93</v>
      </c>
    </row>
    <row r="11" spans="1:17" s="7" customFormat="1" x14ac:dyDescent="0.25">
      <c r="A11" s="24">
        <v>7</v>
      </c>
      <c r="B11" s="19" t="s">
        <v>207</v>
      </c>
      <c r="C11" s="19" t="s">
        <v>196</v>
      </c>
      <c r="D11" s="19" t="s">
        <v>208</v>
      </c>
      <c r="F11" s="7" t="s">
        <v>326</v>
      </c>
      <c r="G11" s="19" t="s">
        <v>97</v>
      </c>
      <c r="H11" s="19" t="s">
        <v>52</v>
      </c>
      <c r="I11" s="24">
        <v>3</v>
      </c>
      <c r="J11" s="23">
        <v>3</v>
      </c>
      <c r="K11" s="24">
        <v>90</v>
      </c>
      <c r="L11" s="23">
        <v>90</v>
      </c>
      <c r="M11" s="23">
        <v>99</v>
      </c>
      <c r="N11" s="7">
        <f>IF(OR('Gereden wedstrijden'!$L$7=4,'Gereden wedstrijden'!$L$7=5),LARGE(I11:M11,1),0)</f>
        <v>99</v>
      </c>
      <c r="O11" s="7">
        <f>IF('Gereden wedstrijden'!$L$7=5,LARGE(I11:M11,2),0)</f>
        <v>90</v>
      </c>
      <c r="P11" s="7">
        <f t="shared" si="0"/>
        <v>96</v>
      </c>
    </row>
    <row r="12" spans="1:17" s="7" customFormat="1" x14ac:dyDescent="0.25">
      <c r="A12" s="24">
        <v>8</v>
      </c>
      <c r="B12" s="19" t="s">
        <v>217</v>
      </c>
      <c r="C12" s="19" t="s">
        <v>218</v>
      </c>
      <c r="D12" s="19" t="s">
        <v>219</v>
      </c>
      <c r="F12" s="7" t="s">
        <v>326</v>
      </c>
      <c r="G12" s="19" t="s">
        <v>97</v>
      </c>
      <c r="H12" s="19" t="s">
        <v>100</v>
      </c>
      <c r="I12" s="24">
        <v>7</v>
      </c>
      <c r="J12" s="23">
        <v>90</v>
      </c>
      <c r="K12" s="24">
        <v>99</v>
      </c>
      <c r="L12" s="23">
        <v>7</v>
      </c>
      <c r="M12" s="23">
        <v>99</v>
      </c>
      <c r="N12" s="7">
        <f>IF(OR('Gereden wedstrijden'!$L$7=4,'Gereden wedstrijden'!$L$7=5),LARGE(I12:M12,1),0)</f>
        <v>99</v>
      </c>
      <c r="O12" s="7">
        <f>IF('Gereden wedstrijden'!$L$7=5,LARGE(I12:M12,2),0)</f>
        <v>99</v>
      </c>
      <c r="P12" s="7">
        <f t="shared" si="0"/>
        <v>104</v>
      </c>
    </row>
    <row r="13" spans="1:17" s="7" customFormat="1" x14ac:dyDescent="0.25">
      <c r="A13" s="24">
        <v>9</v>
      </c>
      <c r="B13" s="19" t="s">
        <v>209</v>
      </c>
      <c r="C13" s="19" t="s">
        <v>210</v>
      </c>
      <c r="D13" s="19" t="s">
        <v>211</v>
      </c>
      <c r="F13" s="7" t="s">
        <v>326</v>
      </c>
      <c r="G13" s="19" t="s">
        <v>97</v>
      </c>
      <c r="H13" s="19" t="s">
        <v>49</v>
      </c>
      <c r="I13" s="24">
        <v>4</v>
      </c>
      <c r="J13" s="23">
        <v>99</v>
      </c>
      <c r="K13" s="24">
        <v>99</v>
      </c>
      <c r="L13" s="23">
        <v>99</v>
      </c>
      <c r="M13" s="23">
        <v>99</v>
      </c>
      <c r="N13" s="7">
        <f>IF(OR('Gereden wedstrijden'!$L$7=4,'Gereden wedstrijden'!$L$7=5),LARGE(I13:M13,1),0)</f>
        <v>99</v>
      </c>
      <c r="O13" s="7">
        <f>IF('Gereden wedstrijden'!$L$7=5,LARGE(I13:M13,2),0)</f>
        <v>99</v>
      </c>
      <c r="P13" s="7">
        <f t="shared" si="0"/>
        <v>202</v>
      </c>
    </row>
    <row r="14" spans="1:17" x14ac:dyDescent="0.25">
      <c r="A14" s="25">
        <v>10</v>
      </c>
      <c r="B14" s="19" t="s">
        <v>223</v>
      </c>
      <c r="C14" s="19" t="s">
        <v>224</v>
      </c>
      <c r="D14" s="19" t="s">
        <v>225</v>
      </c>
      <c r="E14" s="7"/>
      <c r="F14" s="7" t="s">
        <v>326</v>
      </c>
      <c r="G14" s="19" t="s">
        <v>97</v>
      </c>
      <c r="H14" s="19" t="s">
        <v>100</v>
      </c>
      <c r="I14" s="24">
        <v>90</v>
      </c>
      <c r="J14" s="23">
        <v>90</v>
      </c>
      <c r="K14" s="24">
        <v>90</v>
      </c>
      <c r="L14" s="23">
        <v>99</v>
      </c>
      <c r="M14" s="23">
        <v>99</v>
      </c>
      <c r="N14" s="7">
        <f>IF(OR('Gereden wedstrijden'!$L$7=4,'Gereden wedstrijden'!$L$7=5),LARGE(I14:M14,1),0)</f>
        <v>99</v>
      </c>
      <c r="O14" s="7">
        <f>IF('Gereden wedstrijden'!$L$7=5,LARGE(I14:M14,2),0)</f>
        <v>99</v>
      </c>
      <c r="P14" s="7">
        <f t="shared" si="0"/>
        <v>270</v>
      </c>
    </row>
    <row r="15" spans="1:17" x14ac:dyDescent="0.25">
      <c r="N15" s="6"/>
      <c r="O15" s="6"/>
    </row>
    <row r="16" spans="1:17" x14ac:dyDescent="0.25">
      <c r="N16" s="6"/>
      <c r="O16" s="6"/>
    </row>
    <row r="17" spans="2:2" x14ac:dyDescent="0.25">
      <c r="B17" s="2" t="s">
        <v>377</v>
      </c>
    </row>
    <row r="19" spans="2:2" ht="18.75" x14ac:dyDescent="0.3">
      <c r="B19" s="33" t="s">
        <v>399</v>
      </c>
    </row>
    <row r="20" spans="2:2" ht="18.75" x14ac:dyDescent="0.3">
      <c r="B20" s="33" t="s">
        <v>400</v>
      </c>
    </row>
  </sheetData>
  <sortState ref="B4:P13">
    <sortCondition ref="P4:P13"/>
    <sortCondition ref="M4:M13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16" sqref="B16:G16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249</v>
      </c>
      <c r="C4" s="35" t="s">
        <v>250</v>
      </c>
      <c r="D4" s="35" t="s">
        <v>251</v>
      </c>
      <c r="F4" s="35" t="s">
        <v>326</v>
      </c>
      <c r="G4" s="35" t="s">
        <v>186</v>
      </c>
      <c r="H4" s="35" t="s">
        <v>190</v>
      </c>
      <c r="I4" s="34">
        <v>9</v>
      </c>
      <c r="J4" s="36">
        <v>1</v>
      </c>
      <c r="K4" s="34">
        <v>3</v>
      </c>
      <c r="L4" s="36">
        <v>1</v>
      </c>
      <c r="M4" s="36">
        <v>3</v>
      </c>
      <c r="N4" s="35">
        <f>IF(OR('Gereden wedstrijden'!$L$7=4,'Gereden wedstrijden'!$L$7=5),LARGE(I4:M4,1),0)</f>
        <v>9</v>
      </c>
      <c r="O4" s="35">
        <f>IF('Gereden wedstrijden'!$L$7=5,LARGE(I4:M4,2),0)</f>
        <v>3</v>
      </c>
      <c r="P4" s="35">
        <f t="shared" ref="P4:P15" si="0">SUM(I4:M4)-SUM(N4:O4)</f>
        <v>5</v>
      </c>
      <c r="Q4" s="35" t="s">
        <v>391</v>
      </c>
    </row>
    <row r="5" spans="1:17" s="38" customFormat="1" x14ac:dyDescent="0.25">
      <c r="A5" s="37">
        <v>2</v>
      </c>
      <c r="B5" s="38" t="s">
        <v>243</v>
      </c>
      <c r="C5" s="38" t="s">
        <v>244</v>
      </c>
      <c r="D5" s="38" t="s">
        <v>245</v>
      </c>
      <c r="F5" s="38" t="s">
        <v>326</v>
      </c>
      <c r="G5" s="38" t="s">
        <v>186</v>
      </c>
      <c r="H5" s="38" t="s">
        <v>101</v>
      </c>
      <c r="I5" s="37">
        <v>7</v>
      </c>
      <c r="J5" s="39">
        <v>7</v>
      </c>
      <c r="K5" s="37">
        <v>2</v>
      </c>
      <c r="L5" s="39">
        <v>11</v>
      </c>
      <c r="M5" s="39">
        <v>1</v>
      </c>
      <c r="N5" s="38">
        <f>IF(OR('Gereden wedstrijden'!$L$7=4,'Gereden wedstrijden'!$L$7=5),LARGE(I5:M5,1),0)</f>
        <v>11</v>
      </c>
      <c r="O5" s="38">
        <f>IF('Gereden wedstrijden'!$L$7=5,LARGE(I5:M5,2),0)</f>
        <v>7</v>
      </c>
      <c r="P5" s="38">
        <f t="shared" si="0"/>
        <v>10</v>
      </c>
      <c r="Q5" s="38" t="s">
        <v>392</v>
      </c>
    </row>
    <row r="6" spans="1:17" s="38" customFormat="1" x14ac:dyDescent="0.25">
      <c r="A6" s="37">
        <v>3</v>
      </c>
      <c r="B6" s="38" t="s">
        <v>234</v>
      </c>
      <c r="C6" s="38" t="s">
        <v>235</v>
      </c>
      <c r="D6" s="38" t="s">
        <v>236</v>
      </c>
      <c r="F6" s="38" t="s">
        <v>326</v>
      </c>
      <c r="G6" s="38" t="s">
        <v>186</v>
      </c>
      <c r="H6" s="38" t="s">
        <v>295</v>
      </c>
      <c r="I6" s="37">
        <v>4</v>
      </c>
      <c r="J6" s="39">
        <v>3</v>
      </c>
      <c r="K6" s="37">
        <v>5</v>
      </c>
      <c r="L6" s="39">
        <v>3</v>
      </c>
      <c r="M6" s="39">
        <v>9</v>
      </c>
      <c r="N6" s="38">
        <f>IF(OR('Gereden wedstrijden'!$L$7=4,'Gereden wedstrijden'!$L$7=5),LARGE(I6:M6,1),0)</f>
        <v>9</v>
      </c>
      <c r="O6" s="38">
        <f>IF('Gereden wedstrijden'!$L$7=5,LARGE(I6:M6,2),0)</f>
        <v>5</v>
      </c>
      <c r="P6" s="38">
        <f t="shared" si="0"/>
        <v>10</v>
      </c>
      <c r="Q6" s="38" t="s">
        <v>392</v>
      </c>
    </row>
    <row r="7" spans="1:17" s="38" customFormat="1" x14ac:dyDescent="0.25">
      <c r="A7" s="37">
        <v>4</v>
      </c>
      <c r="B7" s="38" t="s">
        <v>240</v>
      </c>
      <c r="C7" s="38" t="s">
        <v>241</v>
      </c>
      <c r="D7" s="38" t="s">
        <v>242</v>
      </c>
      <c r="F7" s="38" t="s">
        <v>326</v>
      </c>
      <c r="G7" s="38" t="s">
        <v>186</v>
      </c>
      <c r="H7" s="38" t="s">
        <v>296</v>
      </c>
      <c r="I7" s="37">
        <v>6</v>
      </c>
      <c r="J7" s="37">
        <v>4</v>
      </c>
      <c r="K7" s="37">
        <v>4</v>
      </c>
      <c r="L7" s="39">
        <v>5</v>
      </c>
      <c r="M7" s="39">
        <v>10</v>
      </c>
      <c r="N7" s="38">
        <f>IF(OR('Gereden wedstrijden'!$L$7=4,'Gereden wedstrijden'!$L$7=5),LARGE(I7:M7,1),0)</f>
        <v>10</v>
      </c>
      <c r="O7" s="38">
        <f>IF('Gereden wedstrijden'!$L$7=5,LARGE(I7:M7,2),0)</f>
        <v>6</v>
      </c>
      <c r="P7" s="38">
        <f t="shared" si="0"/>
        <v>13</v>
      </c>
      <c r="Q7" s="38" t="s">
        <v>392</v>
      </c>
    </row>
    <row r="8" spans="1:17" s="38" customFormat="1" x14ac:dyDescent="0.25">
      <c r="A8" s="37">
        <v>5</v>
      </c>
      <c r="B8" s="38" t="s">
        <v>232</v>
      </c>
      <c r="C8" s="38" t="s">
        <v>124</v>
      </c>
      <c r="D8" s="38" t="s">
        <v>233</v>
      </c>
      <c r="F8" s="38" t="s">
        <v>326</v>
      </c>
      <c r="G8" s="38" t="s">
        <v>186</v>
      </c>
      <c r="H8" s="38" t="s">
        <v>100</v>
      </c>
      <c r="I8" s="37">
        <v>3</v>
      </c>
      <c r="J8" s="39">
        <v>10</v>
      </c>
      <c r="K8" s="37">
        <v>6</v>
      </c>
      <c r="L8" s="39">
        <v>4</v>
      </c>
      <c r="M8" s="39">
        <v>99</v>
      </c>
      <c r="N8" s="38">
        <f>IF(OR('Gereden wedstrijden'!$L$7=4,'Gereden wedstrijden'!$L$7=5),LARGE(I8:M8,1),0)</f>
        <v>99</v>
      </c>
      <c r="O8" s="38">
        <f>IF('Gereden wedstrijden'!$L$7=5,LARGE(I8:M8,2),0)</f>
        <v>10</v>
      </c>
      <c r="P8" s="38">
        <f t="shared" si="0"/>
        <v>13</v>
      </c>
      <c r="Q8" s="38" t="s">
        <v>392</v>
      </c>
    </row>
    <row r="9" spans="1:17" s="38" customFormat="1" x14ac:dyDescent="0.25">
      <c r="A9" s="37">
        <v>6</v>
      </c>
      <c r="B9" s="38" t="s">
        <v>252</v>
      </c>
      <c r="C9" s="38" t="s">
        <v>253</v>
      </c>
      <c r="D9" s="38" t="s">
        <v>254</v>
      </c>
      <c r="F9" s="38" t="s">
        <v>326</v>
      </c>
      <c r="G9" s="38" t="s">
        <v>187</v>
      </c>
      <c r="H9" s="38" t="s">
        <v>49</v>
      </c>
      <c r="I9" s="37">
        <v>10</v>
      </c>
      <c r="J9" s="37">
        <v>6</v>
      </c>
      <c r="K9" s="39">
        <v>16</v>
      </c>
      <c r="L9" s="39">
        <v>6</v>
      </c>
      <c r="M9" s="39">
        <v>2</v>
      </c>
      <c r="N9" s="38">
        <f>IF(OR('Gereden wedstrijden'!$L$7=4,'Gereden wedstrijden'!$L$7=5),LARGE(I9:M9,1),0)</f>
        <v>16</v>
      </c>
      <c r="O9" s="38">
        <f>IF('Gereden wedstrijden'!$L$7=5,LARGE(I9:M9,2),0)</f>
        <v>10</v>
      </c>
      <c r="P9" s="38">
        <f t="shared" si="0"/>
        <v>14</v>
      </c>
      <c r="Q9" s="38" t="s">
        <v>392</v>
      </c>
    </row>
    <row r="10" spans="1:17" s="38" customFormat="1" x14ac:dyDescent="0.25">
      <c r="A10" s="37">
        <v>7</v>
      </c>
      <c r="B10" s="38" t="s">
        <v>246</v>
      </c>
      <c r="C10" s="38" t="s">
        <v>247</v>
      </c>
      <c r="D10" s="38" t="s">
        <v>248</v>
      </c>
      <c r="F10" s="38" t="s">
        <v>326</v>
      </c>
      <c r="G10" s="38" t="s">
        <v>186</v>
      </c>
      <c r="H10" s="38" t="s">
        <v>54</v>
      </c>
      <c r="I10" s="39">
        <v>8</v>
      </c>
      <c r="J10" s="37">
        <v>2</v>
      </c>
      <c r="K10" s="37">
        <v>11</v>
      </c>
      <c r="L10" s="39">
        <v>10</v>
      </c>
      <c r="M10" s="39">
        <v>5</v>
      </c>
      <c r="N10" s="38">
        <f>IF(OR('Gereden wedstrijden'!$L$7=4,'Gereden wedstrijden'!$L$7=5),LARGE(I10:M10,1),0)</f>
        <v>11</v>
      </c>
      <c r="O10" s="38">
        <f>IF('Gereden wedstrijden'!$L$7=5,LARGE(I10:M10,2),0)</f>
        <v>10</v>
      </c>
      <c r="P10" s="38">
        <f t="shared" si="0"/>
        <v>15</v>
      </c>
      <c r="Q10" s="38" t="s">
        <v>392</v>
      </c>
    </row>
    <row r="11" spans="1:17" s="38" customFormat="1" x14ac:dyDescent="0.25">
      <c r="A11" s="37">
        <v>8</v>
      </c>
      <c r="B11" s="38" t="s">
        <v>230</v>
      </c>
      <c r="C11" s="38" t="s">
        <v>133</v>
      </c>
      <c r="D11" s="38" t="s">
        <v>231</v>
      </c>
      <c r="F11" s="38" t="s">
        <v>326</v>
      </c>
      <c r="G11" s="38" t="s">
        <v>186</v>
      </c>
      <c r="H11" s="38" t="s">
        <v>101</v>
      </c>
      <c r="I11" s="37">
        <v>2</v>
      </c>
      <c r="J11" s="39">
        <v>17</v>
      </c>
      <c r="K11" s="39">
        <v>14</v>
      </c>
      <c r="L11" s="39">
        <v>2</v>
      </c>
      <c r="M11" s="39">
        <v>12</v>
      </c>
      <c r="N11" s="38">
        <f>IF(OR('Gereden wedstrijden'!$L$7=4,'Gereden wedstrijden'!$L$7=5),LARGE(I11:M11,1),0)</f>
        <v>17</v>
      </c>
      <c r="O11" s="38">
        <f>IF('Gereden wedstrijden'!$L$7=5,LARGE(I11:M11,2),0)</f>
        <v>14</v>
      </c>
      <c r="P11" s="38">
        <f t="shared" si="0"/>
        <v>16</v>
      </c>
      <c r="Q11" s="38" t="s">
        <v>392</v>
      </c>
    </row>
    <row r="12" spans="1:17" s="38" customFormat="1" x14ac:dyDescent="0.25">
      <c r="A12" s="37">
        <v>9</v>
      </c>
      <c r="B12" s="38" t="s">
        <v>227</v>
      </c>
      <c r="C12" s="38" t="s">
        <v>228</v>
      </c>
      <c r="D12" s="38" t="s">
        <v>229</v>
      </c>
      <c r="F12" s="38" t="s">
        <v>326</v>
      </c>
      <c r="G12" s="38" t="s">
        <v>186</v>
      </c>
      <c r="H12" s="38" t="s">
        <v>190</v>
      </c>
      <c r="I12" s="39">
        <v>1</v>
      </c>
      <c r="J12" s="37">
        <v>14</v>
      </c>
      <c r="K12" s="37">
        <v>19</v>
      </c>
      <c r="L12" s="39">
        <v>13</v>
      </c>
      <c r="M12" s="39">
        <v>4</v>
      </c>
      <c r="N12" s="38">
        <f>IF(OR('Gereden wedstrijden'!$L$7=4,'Gereden wedstrijden'!$L$7=5),LARGE(I12:M12,1),0)</f>
        <v>19</v>
      </c>
      <c r="O12" s="38">
        <f>IF('Gereden wedstrijden'!$L$7=5,LARGE(I12:M12,2),0)</f>
        <v>14</v>
      </c>
      <c r="P12" s="38">
        <f t="shared" si="0"/>
        <v>18</v>
      </c>
      <c r="Q12" s="38" t="s">
        <v>392</v>
      </c>
    </row>
    <row r="13" spans="1:17" s="38" customFormat="1" x14ac:dyDescent="0.25">
      <c r="A13" s="37">
        <v>10</v>
      </c>
      <c r="B13" s="38" t="s">
        <v>257</v>
      </c>
      <c r="C13" s="38" t="s">
        <v>258</v>
      </c>
      <c r="D13" s="38" t="s">
        <v>259</v>
      </c>
      <c r="F13" s="38" t="s">
        <v>326</v>
      </c>
      <c r="G13" s="38" t="s">
        <v>186</v>
      </c>
      <c r="H13" s="38" t="s">
        <v>100</v>
      </c>
      <c r="I13" s="37">
        <v>12</v>
      </c>
      <c r="J13" s="39">
        <v>12</v>
      </c>
      <c r="K13" s="37">
        <v>1</v>
      </c>
      <c r="L13" s="39">
        <v>7</v>
      </c>
      <c r="M13" s="39">
        <v>15</v>
      </c>
      <c r="N13" s="38">
        <f>IF(OR('Gereden wedstrijden'!$L$7=4,'Gereden wedstrijden'!$L$7=5),LARGE(I13:M13,1),0)</f>
        <v>15</v>
      </c>
      <c r="O13" s="38">
        <f>IF('Gereden wedstrijden'!$L$7=5,LARGE(I13:M13,2),0)</f>
        <v>12</v>
      </c>
      <c r="P13" s="38">
        <f t="shared" si="0"/>
        <v>20</v>
      </c>
      <c r="Q13" s="38" t="s">
        <v>392</v>
      </c>
    </row>
    <row r="14" spans="1:17" s="38" customFormat="1" x14ac:dyDescent="0.25">
      <c r="A14" s="37">
        <v>11</v>
      </c>
      <c r="B14" s="38" t="s">
        <v>237</v>
      </c>
      <c r="C14" s="38" t="s">
        <v>238</v>
      </c>
      <c r="D14" s="38" t="s">
        <v>239</v>
      </c>
      <c r="F14" s="38" t="s">
        <v>326</v>
      </c>
      <c r="G14" s="38" t="s">
        <v>186</v>
      </c>
      <c r="H14" s="38" t="s">
        <v>100</v>
      </c>
      <c r="I14" s="37">
        <v>5</v>
      </c>
      <c r="J14" s="39">
        <v>5</v>
      </c>
      <c r="K14" s="37">
        <v>15</v>
      </c>
      <c r="L14" s="39">
        <v>14</v>
      </c>
      <c r="M14" s="39">
        <v>11</v>
      </c>
      <c r="N14" s="38">
        <f>IF(OR('Gereden wedstrijden'!$L$7=4,'Gereden wedstrijden'!$L$7=5),LARGE(I14:M14,1),0)</f>
        <v>15</v>
      </c>
      <c r="O14" s="38">
        <f>IF('Gereden wedstrijden'!$L$7=5,LARGE(I14:M14,2),0)</f>
        <v>14</v>
      </c>
      <c r="P14" s="38">
        <f t="shared" si="0"/>
        <v>21</v>
      </c>
      <c r="Q14" s="38" t="s">
        <v>392</v>
      </c>
    </row>
    <row r="15" spans="1:17" s="7" customFormat="1" x14ac:dyDescent="0.25">
      <c r="A15" s="24">
        <v>12</v>
      </c>
      <c r="B15" s="19" t="s">
        <v>263</v>
      </c>
      <c r="C15" s="19" t="s">
        <v>74</v>
      </c>
      <c r="D15" s="19" t="s">
        <v>259</v>
      </c>
      <c r="F15" s="7" t="s">
        <v>326</v>
      </c>
      <c r="G15" s="19" t="s">
        <v>186</v>
      </c>
      <c r="H15" s="19" t="s">
        <v>100</v>
      </c>
      <c r="I15" s="24">
        <v>14</v>
      </c>
      <c r="J15" s="23">
        <v>9</v>
      </c>
      <c r="K15" s="24">
        <v>7</v>
      </c>
      <c r="L15" s="23">
        <v>9</v>
      </c>
      <c r="M15" s="23">
        <v>99</v>
      </c>
      <c r="N15" s="7">
        <f>IF(OR('Gereden wedstrijden'!$L$7=4,'Gereden wedstrijden'!$L$7=5),LARGE(I15:M15,1),0)</f>
        <v>99</v>
      </c>
      <c r="O15" s="7">
        <f>IF('Gereden wedstrijden'!$L$7=5,LARGE(I15:M15,2),0)</f>
        <v>14</v>
      </c>
      <c r="P15" s="7">
        <f t="shared" si="0"/>
        <v>25</v>
      </c>
      <c r="Q15" s="7" t="s">
        <v>403</v>
      </c>
    </row>
    <row r="16" spans="1:17" s="38" customFormat="1" x14ac:dyDescent="0.25">
      <c r="A16" s="37">
        <v>13</v>
      </c>
      <c r="B16" s="38" t="s">
        <v>260</v>
      </c>
      <c r="C16" s="38" t="s">
        <v>261</v>
      </c>
      <c r="D16" s="38" t="s">
        <v>262</v>
      </c>
      <c r="F16" s="38" t="s">
        <v>326</v>
      </c>
      <c r="G16" s="38" t="s">
        <v>187</v>
      </c>
      <c r="H16" s="38" t="s">
        <v>191</v>
      </c>
      <c r="I16" s="37">
        <v>13</v>
      </c>
      <c r="J16" s="39">
        <v>16</v>
      </c>
      <c r="K16" s="39">
        <v>9</v>
      </c>
      <c r="L16" s="39">
        <v>19</v>
      </c>
      <c r="M16" s="39">
        <v>8</v>
      </c>
      <c r="N16" s="38">
        <f>IF(OR('Gereden wedstrijden'!$L$7=4,'Gereden wedstrijden'!$L$7=5),LARGE(I16:M16,1),0)</f>
        <v>19</v>
      </c>
      <c r="O16" s="38">
        <f>IF('Gereden wedstrijden'!$L$7=5,LARGE(I16:M16,2),0)</f>
        <v>16</v>
      </c>
      <c r="P16" s="38">
        <f>SUM(I16:M16)-SUM(N16:O16)</f>
        <v>30</v>
      </c>
      <c r="Q16" s="38" t="s">
        <v>392</v>
      </c>
    </row>
    <row r="17" spans="1:16" s="7" customFormat="1" x14ac:dyDescent="0.25"/>
    <row r="18" spans="1:16" s="7" customFormat="1" x14ac:dyDescent="0.25">
      <c r="A18" s="24">
        <v>14</v>
      </c>
      <c r="B18" s="19" t="s">
        <v>255</v>
      </c>
      <c r="C18" s="19" t="s">
        <v>210</v>
      </c>
      <c r="D18" s="19" t="s">
        <v>256</v>
      </c>
      <c r="F18" s="7" t="s">
        <v>326</v>
      </c>
      <c r="G18" s="19" t="s">
        <v>186</v>
      </c>
      <c r="H18" s="19" t="s">
        <v>49</v>
      </c>
      <c r="I18" s="24">
        <v>11</v>
      </c>
      <c r="J18" s="23">
        <v>11</v>
      </c>
      <c r="K18" s="24">
        <v>8</v>
      </c>
      <c r="L18" s="23">
        <v>90</v>
      </c>
      <c r="M18" s="23">
        <v>16</v>
      </c>
      <c r="N18" s="7">
        <f>IF(OR('Gereden wedstrijden'!$L$7=4,'Gereden wedstrijden'!$L$7=5),LARGE(I18:M18,1),0)</f>
        <v>90</v>
      </c>
      <c r="O18" s="7">
        <f>IF('Gereden wedstrijden'!$L$7=5,LARGE(I18:M18,2),0)</f>
        <v>16</v>
      </c>
      <c r="P18" s="7">
        <f t="shared" ref="P18:P33" si="1">SUM(I18:M18)-SUM(N18:O18)</f>
        <v>30</v>
      </c>
    </row>
    <row r="19" spans="1:16" s="7" customFormat="1" x14ac:dyDescent="0.25">
      <c r="A19" s="24">
        <v>15</v>
      </c>
      <c r="B19" s="19" t="s">
        <v>267</v>
      </c>
      <c r="C19" s="19" t="s">
        <v>268</v>
      </c>
      <c r="D19" s="19" t="s">
        <v>269</v>
      </c>
      <c r="F19" s="7" t="s">
        <v>326</v>
      </c>
      <c r="G19" s="19" t="s">
        <v>186</v>
      </c>
      <c r="H19" s="19" t="s">
        <v>188</v>
      </c>
      <c r="I19" s="23">
        <v>16</v>
      </c>
      <c r="J19" s="23">
        <v>99</v>
      </c>
      <c r="K19" s="24">
        <v>18</v>
      </c>
      <c r="L19" s="23">
        <v>12</v>
      </c>
      <c r="M19" s="23">
        <v>13</v>
      </c>
      <c r="N19" s="7">
        <f>IF(OR('Gereden wedstrijden'!$L$7=4,'Gereden wedstrijden'!$L$7=5),LARGE(I19:M19,1),0)</f>
        <v>99</v>
      </c>
      <c r="O19" s="7">
        <f>IF('Gereden wedstrijden'!$L$7=5,LARGE(I19:M19,2),0)</f>
        <v>18</v>
      </c>
      <c r="P19" s="7">
        <f t="shared" si="1"/>
        <v>41</v>
      </c>
    </row>
    <row r="20" spans="1:16" s="7" customFormat="1" x14ac:dyDescent="0.25">
      <c r="A20" s="24">
        <v>16</v>
      </c>
      <c r="B20" s="19" t="s">
        <v>264</v>
      </c>
      <c r="C20" s="19" t="s">
        <v>265</v>
      </c>
      <c r="D20" s="19" t="s">
        <v>266</v>
      </c>
      <c r="F20" s="7" t="s">
        <v>326</v>
      </c>
      <c r="G20" s="19" t="s">
        <v>186</v>
      </c>
      <c r="H20" s="19" t="s">
        <v>49</v>
      </c>
      <c r="I20" s="24">
        <v>15</v>
      </c>
      <c r="J20" s="23">
        <v>13</v>
      </c>
      <c r="K20" s="24">
        <v>13</v>
      </c>
      <c r="L20" s="23">
        <v>15</v>
      </c>
      <c r="M20" s="23">
        <v>90</v>
      </c>
      <c r="N20" s="7">
        <f>IF(OR('Gereden wedstrijden'!$L$7=4,'Gereden wedstrijden'!$L$7=5),LARGE(I20:M20,1),0)</f>
        <v>90</v>
      </c>
      <c r="O20" s="7">
        <f>IF('Gereden wedstrijden'!$L$7=5,LARGE(I20:M20,2),0)</f>
        <v>15</v>
      </c>
      <c r="P20" s="7">
        <f t="shared" si="1"/>
        <v>41</v>
      </c>
    </row>
    <row r="21" spans="1:16" s="7" customFormat="1" x14ac:dyDescent="0.25">
      <c r="A21" s="24">
        <v>17</v>
      </c>
      <c r="B21" s="19" t="s">
        <v>273</v>
      </c>
      <c r="C21" s="19" t="s">
        <v>274</v>
      </c>
      <c r="D21" s="19" t="s">
        <v>275</v>
      </c>
      <c r="F21" s="7" t="s">
        <v>326</v>
      </c>
      <c r="G21" s="19" t="s">
        <v>186</v>
      </c>
      <c r="H21" s="19" t="s">
        <v>101</v>
      </c>
      <c r="I21" s="23">
        <v>18</v>
      </c>
      <c r="J21" s="24">
        <v>19</v>
      </c>
      <c r="K21" s="24">
        <v>99</v>
      </c>
      <c r="L21" s="23">
        <v>8</v>
      </c>
      <c r="M21" s="23">
        <v>90</v>
      </c>
      <c r="N21" s="7">
        <f>IF(OR('Gereden wedstrijden'!$L$7=4,'Gereden wedstrijden'!$L$7=5),LARGE(I21:M21,1),0)</f>
        <v>99</v>
      </c>
      <c r="O21" s="7">
        <f>IF('Gereden wedstrijden'!$L$7=5,LARGE(I21:M21,2),0)</f>
        <v>90</v>
      </c>
      <c r="P21" s="7">
        <f t="shared" si="1"/>
        <v>45</v>
      </c>
    </row>
    <row r="22" spans="1:16" s="7" customFormat="1" x14ac:dyDescent="0.25">
      <c r="A22" s="24">
        <v>18</v>
      </c>
      <c r="B22" s="19" t="s">
        <v>284</v>
      </c>
      <c r="C22" s="19" t="s">
        <v>210</v>
      </c>
      <c r="D22" s="19" t="s">
        <v>285</v>
      </c>
      <c r="F22" s="7" t="s">
        <v>326</v>
      </c>
      <c r="G22" s="19" t="s">
        <v>186</v>
      </c>
      <c r="H22" s="19" t="s">
        <v>49</v>
      </c>
      <c r="I22" s="23">
        <v>90</v>
      </c>
      <c r="J22" s="24">
        <v>18</v>
      </c>
      <c r="K22" s="24">
        <v>17</v>
      </c>
      <c r="L22" s="23">
        <v>90</v>
      </c>
      <c r="M22" s="23">
        <v>14</v>
      </c>
      <c r="N22" s="7">
        <f>IF(OR('Gereden wedstrijden'!$L$7=4,'Gereden wedstrijden'!$L$7=5),LARGE(I22:M22,1),0)</f>
        <v>90</v>
      </c>
      <c r="O22" s="7">
        <f>IF('Gereden wedstrijden'!$L$7=5,LARGE(I22:M22,2),0)</f>
        <v>90</v>
      </c>
      <c r="P22" s="7">
        <f t="shared" si="1"/>
        <v>49</v>
      </c>
    </row>
    <row r="23" spans="1:16" s="7" customFormat="1" x14ac:dyDescent="0.25">
      <c r="A23" s="24">
        <v>19</v>
      </c>
      <c r="B23" s="19" t="s">
        <v>292</v>
      </c>
      <c r="C23" s="19" t="s">
        <v>293</v>
      </c>
      <c r="D23" s="19" t="s">
        <v>294</v>
      </c>
      <c r="F23" s="7" t="s">
        <v>326</v>
      </c>
      <c r="G23" s="19" t="s">
        <v>186</v>
      </c>
      <c r="H23" s="19" t="s">
        <v>295</v>
      </c>
      <c r="I23" s="24">
        <v>99</v>
      </c>
      <c r="J23" s="24">
        <v>90</v>
      </c>
      <c r="K23" s="23">
        <v>12</v>
      </c>
      <c r="L23" s="23">
        <v>90</v>
      </c>
      <c r="M23" s="23">
        <v>6</v>
      </c>
      <c r="N23" s="7">
        <f>IF(OR('Gereden wedstrijden'!$L$7=4,'Gereden wedstrijden'!$L$7=5),LARGE(I23:M23,1),0)</f>
        <v>99</v>
      </c>
      <c r="O23" s="7">
        <f>IF('Gereden wedstrijden'!$L$7=5,LARGE(I23:M23,2),0)</f>
        <v>90</v>
      </c>
      <c r="P23" s="7">
        <f t="shared" si="1"/>
        <v>108</v>
      </c>
    </row>
    <row r="24" spans="1:16" s="7" customFormat="1" x14ac:dyDescent="0.25">
      <c r="A24" s="24">
        <v>20</v>
      </c>
      <c r="B24" s="19" t="s">
        <v>276</v>
      </c>
      <c r="C24" s="19" t="s">
        <v>130</v>
      </c>
      <c r="D24" s="19" t="s">
        <v>277</v>
      </c>
      <c r="F24" s="7" t="s">
        <v>326</v>
      </c>
      <c r="G24" s="19" t="s">
        <v>186</v>
      </c>
      <c r="H24" s="19" t="s">
        <v>57</v>
      </c>
      <c r="I24" s="24">
        <v>19</v>
      </c>
      <c r="J24" s="23">
        <v>8</v>
      </c>
      <c r="K24" s="23">
        <v>99</v>
      </c>
      <c r="L24" s="23">
        <v>90</v>
      </c>
      <c r="M24" s="23">
        <v>99</v>
      </c>
      <c r="N24" s="7">
        <f>IF(OR('Gereden wedstrijden'!$L$7=4,'Gereden wedstrijden'!$L$7=5),LARGE(I24:M24,1),0)</f>
        <v>99</v>
      </c>
      <c r="O24" s="7">
        <f>IF('Gereden wedstrijden'!$L$7=5,LARGE(I24:M24,2),0)</f>
        <v>99</v>
      </c>
      <c r="P24" s="7">
        <f t="shared" si="1"/>
        <v>117</v>
      </c>
    </row>
    <row r="25" spans="1:16" s="7" customFormat="1" x14ac:dyDescent="0.25">
      <c r="A25" s="24">
        <v>21</v>
      </c>
      <c r="B25" s="19" t="s">
        <v>270</v>
      </c>
      <c r="C25" s="19" t="s">
        <v>271</v>
      </c>
      <c r="D25" s="19" t="s">
        <v>272</v>
      </c>
      <c r="F25" s="7" t="s">
        <v>326</v>
      </c>
      <c r="G25" s="19" t="s">
        <v>186</v>
      </c>
      <c r="H25" s="19" t="s">
        <v>57</v>
      </c>
      <c r="I25" s="24">
        <v>17</v>
      </c>
      <c r="J25" s="23">
        <v>90</v>
      </c>
      <c r="K25" s="23">
        <v>21</v>
      </c>
      <c r="L25" s="23">
        <v>90</v>
      </c>
      <c r="M25" s="23">
        <v>99</v>
      </c>
      <c r="N25" s="7">
        <f>IF(OR('Gereden wedstrijden'!$L$7=4,'Gereden wedstrijden'!$L$7=5),LARGE(I25:M25,1),0)</f>
        <v>99</v>
      </c>
      <c r="O25" s="7">
        <f>IF('Gereden wedstrijden'!$L$7=5,LARGE(I25:M25,2),0)</f>
        <v>90</v>
      </c>
      <c r="P25" s="7">
        <f t="shared" si="1"/>
        <v>128</v>
      </c>
    </row>
    <row r="26" spans="1:16" s="7" customFormat="1" x14ac:dyDescent="0.25">
      <c r="A26" s="24">
        <v>22</v>
      </c>
      <c r="B26" s="19" t="s">
        <v>281</v>
      </c>
      <c r="C26" s="19" t="s">
        <v>282</v>
      </c>
      <c r="D26" s="19" t="s">
        <v>283</v>
      </c>
      <c r="F26" s="7" t="s">
        <v>326</v>
      </c>
      <c r="G26" s="19" t="s">
        <v>186</v>
      </c>
      <c r="H26" s="19" t="s">
        <v>51</v>
      </c>
      <c r="I26" s="24">
        <v>90</v>
      </c>
      <c r="J26" s="23">
        <v>15</v>
      </c>
      <c r="K26" s="23">
        <v>90</v>
      </c>
      <c r="L26" s="23">
        <v>99</v>
      </c>
      <c r="M26" s="23">
        <v>99</v>
      </c>
      <c r="N26" s="7">
        <f>IF(OR('Gereden wedstrijden'!$L$7=4,'Gereden wedstrijden'!$L$7=5),LARGE(I26:M26,1),0)</f>
        <v>99</v>
      </c>
      <c r="O26" s="7">
        <f>IF('Gereden wedstrijden'!$L$7=5,LARGE(I26:M26,2),0)</f>
        <v>99</v>
      </c>
      <c r="P26" s="7">
        <f t="shared" si="1"/>
        <v>195</v>
      </c>
    </row>
    <row r="27" spans="1:16" s="7" customFormat="1" x14ac:dyDescent="0.25">
      <c r="A27" s="24">
        <v>23</v>
      </c>
      <c r="B27" s="19" t="s">
        <v>350</v>
      </c>
      <c r="C27" s="19" t="s">
        <v>344</v>
      </c>
      <c r="D27" s="19" t="s">
        <v>345</v>
      </c>
      <c r="E27" s="19"/>
      <c r="F27" s="27" t="s">
        <v>326</v>
      </c>
      <c r="G27" s="29" t="s">
        <v>187</v>
      </c>
      <c r="H27" s="19" t="s">
        <v>188</v>
      </c>
      <c r="I27" s="28">
        <v>99</v>
      </c>
      <c r="J27" s="28">
        <v>90</v>
      </c>
      <c r="K27" s="25">
        <v>10</v>
      </c>
      <c r="L27" s="25">
        <v>99</v>
      </c>
      <c r="M27" s="25">
        <v>99</v>
      </c>
      <c r="N27" s="7">
        <f>IF(OR('Gereden wedstrijden'!$L$7=4,'Gereden wedstrijden'!$L$7=5),LARGE(I27:M27,1),0)</f>
        <v>99</v>
      </c>
      <c r="O27" s="7">
        <f>IF('Gereden wedstrijden'!$L$7=5,LARGE(I27:M27,2),0)</f>
        <v>99</v>
      </c>
      <c r="P27" s="7">
        <f t="shared" si="1"/>
        <v>199</v>
      </c>
    </row>
    <row r="28" spans="1:16" s="7" customFormat="1" x14ac:dyDescent="0.25">
      <c r="A28" s="24">
        <v>24</v>
      </c>
      <c r="B28" s="19" t="s">
        <v>351</v>
      </c>
      <c r="C28" s="19" t="s">
        <v>352</v>
      </c>
      <c r="D28" s="19" t="s">
        <v>353</v>
      </c>
      <c r="F28" s="7" t="s">
        <v>326</v>
      </c>
      <c r="G28" s="19" t="s">
        <v>186</v>
      </c>
      <c r="H28" s="19" t="s">
        <v>49</v>
      </c>
      <c r="I28" s="25">
        <v>99</v>
      </c>
      <c r="J28" s="25">
        <v>99</v>
      </c>
      <c r="K28" s="25">
        <v>20</v>
      </c>
      <c r="L28" s="25">
        <v>90</v>
      </c>
      <c r="M28" s="25">
        <v>90</v>
      </c>
      <c r="N28" s="7">
        <f>IF(OR('Gereden wedstrijden'!$L$7=4,'Gereden wedstrijden'!$L$7=5),LARGE(I28:M28,1),0)</f>
        <v>99</v>
      </c>
      <c r="O28" s="7">
        <f>IF('Gereden wedstrijden'!$L$7=5,LARGE(I28:M28,2),0)</f>
        <v>99</v>
      </c>
      <c r="P28" s="7">
        <f t="shared" si="1"/>
        <v>200</v>
      </c>
    </row>
    <row r="29" spans="1:16" s="7" customFormat="1" x14ac:dyDescent="0.25">
      <c r="A29" s="24">
        <v>25</v>
      </c>
      <c r="B29" s="31"/>
      <c r="C29" s="19" t="s">
        <v>401</v>
      </c>
      <c r="D29" s="19" t="s">
        <v>402</v>
      </c>
      <c r="E29" s="2"/>
      <c r="F29" s="27" t="s">
        <v>326</v>
      </c>
      <c r="G29" s="29" t="s">
        <v>186</v>
      </c>
      <c r="H29" s="29" t="s">
        <v>101</v>
      </c>
      <c r="I29" s="25">
        <v>99</v>
      </c>
      <c r="J29" s="25">
        <v>99</v>
      </c>
      <c r="K29" s="25">
        <v>99</v>
      </c>
      <c r="L29" s="25">
        <v>99</v>
      </c>
      <c r="M29" s="25">
        <v>7</v>
      </c>
      <c r="N29" s="7">
        <f>IF(OR('Gereden wedstrijden'!$L$7=4,'Gereden wedstrijden'!$L$7=5),LARGE(I29:M29,1),0)</f>
        <v>99</v>
      </c>
      <c r="O29" s="7">
        <f>IF('Gereden wedstrijden'!$L$7=5,LARGE(I29:M29,2),0)</f>
        <v>99</v>
      </c>
      <c r="P29" s="7">
        <f t="shared" si="1"/>
        <v>205</v>
      </c>
    </row>
    <row r="30" spans="1:16" s="7" customFormat="1" x14ac:dyDescent="0.25">
      <c r="A30" s="24">
        <v>26</v>
      </c>
      <c r="B30" s="19" t="s">
        <v>278</v>
      </c>
      <c r="C30" s="19" t="s">
        <v>279</v>
      </c>
      <c r="D30" s="19" t="s">
        <v>280</v>
      </c>
      <c r="F30" s="7" t="s">
        <v>326</v>
      </c>
      <c r="G30" s="19" t="s">
        <v>186</v>
      </c>
      <c r="H30" s="19" t="s">
        <v>98</v>
      </c>
      <c r="I30" s="23">
        <v>90</v>
      </c>
      <c r="J30" s="23">
        <v>99</v>
      </c>
      <c r="K30" s="24">
        <v>99</v>
      </c>
      <c r="L30" s="23">
        <v>99</v>
      </c>
      <c r="M30" s="23">
        <v>99</v>
      </c>
      <c r="N30" s="7">
        <f>IF(OR('Gereden wedstrijden'!$L$7=4,'Gereden wedstrijden'!$L$7=5),LARGE(I30:M30,1),0)</f>
        <v>99</v>
      </c>
      <c r="O30" s="7">
        <f>IF('Gereden wedstrijden'!$L$7=5,LARGE(I30:M30,2),0)</f>
        <v>99</v>
      </c>
      <c r="P30" s="7">
        <f t="shared" si="1"/>
        <v>288</v>
      </c>
    </row>
    <row r="31" spans="1:16" x14ac:dyDescent="0.25">
      <c r="A31" s="23">
        <v>27</v>
      </c>
      <c r="B31" s="19" t="s">
        <v>286</v>
      </c>
      <c r="C31" s="19" t="s">
        <v>287</v>
      </c>
      <c r="D31" s="19" t="s">
        <v>288</v>
      </c>
      <c r="E31" s="7"/>
      <c r="F31" s="7" t="s">
        <v>326</v>
      </c>
      <c r="G31" s="19" t="s">
        <v>186</v>
      </c>
      <c r="H31" s="19" t="s">
        <v>100</v>
      </c>
      <c r="I31" s="23">
        <v>90</v>
      </c>
      <c r="J31" s="23">
        <v>99</v>
      </c>
      <c r="K31" s="24">
        <v>99</v>
      </c>
      <c r="L31" s="23">
        <v>99</v>
      </c>
      <c r="M31" s="23">
        <v>99</v>
      </c>
      <c r="N31" s="7">
        <f>IF(OR('Gereden wedstrijden'!$L$7=4,'Gereden wedstrijden'!$L$7=5),LARGE(I31:M31,1),0)</f>
        <v>99</v>
      </c>
      <c r="O31" s="7">
        <f>IF('Gereden wedstrijden'!$L$7=5,LARGE(I31:M31,2),0)</f>
        <v>99</v>
      </c>
      <c r="P31" s="7">
        <f t="shared" si="1"/>
        <v>288</v>
      </c>
    </row>
    <row r="32" spans="1:16" x14ac:dyDescent="0.25">
      <c r="A32" s="25">
        <v>28</v>
      </c>
      <c r="B32" s="19" t="s">
        <v>153</v>
      </c>
      <c r="C32" s="19" t="s">
        <v>154</v>
      </c>
      <c r="D32" s="19" t="s">
        <v>155</v>
      </c>
      <c r="E32" s="7"/>
      <c r="F32" s="7" t="s">
        <v>326</v>
      </c>
      <c r="G32" s="19" t="s">
        <v>187</v>
      </c>
      <c r="H32" s="19"/>
      <c r="I32" s="23">
        <v>90</v>
      </c>
      <c r="J32" s="24">
        <v>99</v>
      </c>
      <c r="K32" s="24">
        <v>99</v>
      </c>
      <c r="L32" s="23">
        <v>99</v>
      </c>
      <c r="M32" s="23">
        <v>99</v>
      </c>
      <c r="N32" s="7">
        <f>IF(OR('Gereden wedstrijden'!$L$7=4,'Gereden wedstrijden'!$L$7=5),LARGE(I32:M32,1),0)</f>
        <v>99</v>
      </c>
      <c r="O32" s="7">
        <f>IF('Gereden wedstrijden'!$L$7=5,LARGE(I32:M32,2),0)</f>
        <v>99</v>
      </c>
      <c r="P32" s="7">
        <f t="shared" si="1"/>
        <v>288</v>
      </c>
    </row>
    <row r="33" spans="1:16" x14ac:dyDescent="0.25">
      <c r="A33" s="25">
        <v>29</v>
      </c>
      <c r="B33" s="19" t="s">
        <v>289</v>
      </c>
      <c r="C33" s="19" t="s">
        <v>290</v>
      </c>
      <c r="D33" s="19" t="s">
        <v>291</v>
      </c>
      <c r="E33" s="7"/>
      <c r="F33" s="7" t="s">
        <v>326</v>
      </c>
      <c r="G33" s="19" t="s">
        <v>186</v>
      </c>
      <c r="H33" s="19" t="s">
        <v>99</v>
      </c>
      <c r="I33" s="23">
        <v>90</v>
      </c>
      <c r="J33" s="24">
        <v>99</v>
      </c>
      <c r="K33" s="24">
        <v>99</v>
      </c>
      <c r="L33" s="23">
        <v>99</v>
      </c>
      <c r="M33" s="23">
        <v>99</v>
      </c>
      <c r="N33" s="7">
        <f>IF(OR('Gereden wedstrijden'!$L$7=4,'Gereden wedstrijden'!$L$7=5),LARGE(I33:M33,1),0)</f>
        <v>99</v>
      </c>
      <c r="O33" s="7">
        <f>IF('Gereden wedstrijden'!$L$7=5,LARGE(I33:M33,2),0)</f>
        <v>99</v>
      </c>
      <c r="P33" s="7">
        <f t="shared" si="1"/>
        <v>288</v>
      </c>
    </row>
    <row r="35" spans="1:16" x14ac:dyDescent="0.25">
      <c r="B35" s="2" t="s">
        <v>376</v>
      </c>
    </row>
    <row r="37" spans="1:16" ht="18.75" x14ac:dyDescent="0.3">
      <c r="B37" s="33" t="s">
        <v>399</v>
      </c>
    </row>
    <row r="38" spans="1:16" ht="18.75" x14ac:dyDescent="0.3">
      <c r="B38" s="33" t="s">
        <v>400</v>
      </c>
    </row>
  </sheetData>
  <sortState ref="B4:P32">
    <sortCondition ref="P4:P32"/>
    <sortCondition ref="M4:M3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4" sqref="A4:XFD4"/>
    </sheetView>
  </sheetViews>
  <sheetFormatPr defaultRowHeight="15" outlineLevelCol="1" x14ac:dyDescent="0.25"/>
  <cols>
    <col min="1" max="1" width="5.28515625" style="25" bestFit="1" customWidth="1"/>
    <col min="2" max="2" width="10.5703125" style="2" bestFit="1" customWidth="1"/>
    <col min="3" max="3" width="31.7109375" style="2" bestFit="1" customWidth="1"/>
    <col min="4" max="4" width="26.28515625" style="2" bestFit="1" customWidth="1"/>
    <col min="5" max="5" width="6.140625" style="2" bestFit="1" customWidth="1"/>
    <col min="6" max="6" width="4" style="2" bestFit="1" customWidth="1"/>
    <col min="7" max="7" width="4.42578125" style="2" bestFit="1" customWidth="1"/>
    <col min="8" max="8" width="21.42578125" style="2" bestFit="1" customWidth="1"/>
    <col min="9" max="9" width="13.42578125" style="25" bestFit="1" customWidth="1"/>
    <col min="10" max="10" width="10.42578125" style="25" bestFit="1" customWidth="1"/>
    <col min="11" max="11" width="10.28515625" style="25" bestFit="1" customWidth="1"/>
    <col min="12" max="12" width="9.42578125" style="25" bestFit="1" customWidth="1"/>
    <col min="13" max="13" width="12.28515625" style="25" bestFit="1" customWidth="1"/>
    <col min="14" max="15" width="11.7109375" style="2" hidden="1" customWidth="1" outlineLevel="1"/>
    <col min="16" max="16" width="7.42578125" style="2" bestFit="1" customWidth="1" collapsed="1"/>
    <col min="17" max="16384" width="9.140625" style="2"/>
  </cols>
  <sheetData>
    <row r="1" spans="1:17" x14ac:dyDescent="0.25">
      <c r="A1" s="20"/>
      <c r="B1" s="1"/>
      <c r="C1" s="1"/>
      <c r="D1" s="1"/>
      <c r="E1" s="1"/>
      <c r="F1" s="1"/>
      <c r="G1" s="1"/>
      <c r="H1" s="1"/>
      <c r="I1" s="20" t="s">
        <v>55</v>
      </c>
      <c r="J1" s="20" t="s">
        <v>49</v>
      </c>
      <c r="K1" s="20" t="s">
        <v>57</v>
      </c>
      <c r="L1" s="20" t="s">
        <v>53</v>
      </c>
      <c r="M1" s="20" t="s">
        <v>59</v>
      </c>
      <c r="N1" s="1"/>
      <c r="O1" s="1"/>
    </row>
    <row r="2" spans="1:17" x14ac:dyDescent="0.25">
      <c r="A2" s="20"/>
      <c r="B2" s="1"/>
      <c r="C2" s="1"/>
      <c r="D2" s="1"/>
      <c r="E2" s="1"/>
      <c r="F2" s="1"/>
      <c r="G2" s="1"/>
      <c r="H2" s="1"/>
      <c r="I2" s="21" t="s">
        <v>56</v>
      </c>
      <c r="J2" s="21">
        <v>42337</v>
      </c>
      <c r="K2" s="21" t="s">
        <v>58</v>
      </c>
      <c r="L2" s="21">
        <v>42379</v>
      </c>
      <c r="M2" s="21" t="s">
        <v>60</v>
      </c>
      <c r="N2" s="3"/>
      <c r="O2" s="3"/>
    </row>
    <row r="3" spans="1:17" x14ac:dyDescent="0.25">
      <c r="A3" s="30" t="s">
        <v>0</v>
      </c>
      <c r="B3" s="4" t="s">
        <v>1</v>
      </c>
      <c r="C3" s="4" t="s">
        <v>7</v>
      </c>
      <c r="D3" s="4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5" t="s">
        <v>14</v>
      </c>
      <c r="O3" s="5" t="s">
        <v>15</v>
      </c>
      <c r="P3" s="1" t="s">
        <v>13</v>
      </c>
    </row>
    <row r="4" spans="1:17" s="35" customFormat="1" x14ac:dyDescent="0.25">
      <c r="A4" s="34">
        <v>1</v>
      </c>
      <c r="B4" s="35" t="s">
        <v>297</v>
      </c>
      <c r="C4" s="35" t="s">
        <v>193</v>
      </c>
      <c r="D4" s="35" t="s">
        <v>298</v>
      </c>
      <c r="F4" s="35" t="s">
        <v>325</v>
      </c>
      <c r="G4" s="35" t="s">
        <v>97</v>
      </c>
      <c r="H4" s="35" t="s">
        <v>101</v>
      </c>
      <c r="I4" s="34">
        <v>2</v>
      </c>
      <c r="J4" s="36">
        <v>1</v>
      </c>
      <c r="K4" s="34">
        <v>1</v>
      </c>
      <c r="L4" s="36">
        <v>1</v>
      </c>
      <c r="M4" s="36">
        <v>1</v>
      </c>
      <c r="N4" s="35">
        <f>IF(OR('Gereden wedstrijden'!$L$7=4,'Gereden wedstrijden'!$L$7=5),LARGE(I4:M4,1),0)</f>
        <v>2</v>
      </c>
      <c r="O4" s="35">
        <f>IF('Gereden wedstrijden'!$L$7=5,LARGE(I4:M4,2),0)</f>
        <v>1</v>
      </c>
      <c r="P4" s="35">
        <f>SUM(I4:M4)-SUM(N4:O4)</f>
        <v>3</v>
      </c>
      <c r="Q4" s="35" t="s">
        <v>391</v>
      </c>
    </row>
    <row r="5" spans="1:17" s="38" customFormat="1" x14ac:dyDescent="0.25">
      <c r="A5" s="37">
        <v>2</v>
      </c>
      <c r="B5" s="38" t="s">
        <v>209</v>
      </c>
      <c r="C5" s="38" t="s">
        <v>210</v>
      </c>
      <c r="D5" s="38" t="s">
        <v>211</v>
      </c>
      <c r="F5" s="38" t="s">
        <v>325</v>
      </c>
      <c r="G5" s="38" t="s">
        <v>97</v>
      </c>
      <c r="H5" s="38" t="s">
        <v>49</v>
      </c>
      <c r="I5" s="39">
        <v>1</v>
      </c>
      <c r="J5" s="37">
        <v>2</v>
      </c>
      <c r="K5" s="37">
        <v>2</v>
      </c>
      <c r="L5" s="39">
        <v>2</v>
      </c>
      <c r="M5" s="39">
        <v>2</v>
      </c>
      <c r="N5" s="38">
        <f>IF(OR('Gereden wedstrijden'!$L$7=4,'Gereden wedstrijden'!$L$7=5),LARGE(I5:M5,1),0)</f>
        <v>2</v>
      </c>
      <c r="O5" s="38">
        <f>IF('Gereden wedstrijden'!$L$7=5,LARGE(I5:M5,2),0)</f>
        <v>2</v>
      </c>
      <c r="P5" s="38">
        <f>SUM(I5:M5)-SUM(N5:O5)</f>
        <v>5</v>
      </c>
      <c r="Q5" s="38" t="s">
        <v>392</v>
      </c>
    </row>
    <row r="7" spans="1:17" x14ac:dyDescent="0.25">
      <c r="N7" s="6"/>
      <c r="O7" s="6"/>
    </row>
    <row r="8" spans="1:17" x14ac:dyDescent="0.25">
      <c r="B8" s="2" t="s">
        <v>373</v>
      </c>
      <c r="N8" s="6"/>
      <c r="O8" s="6"/>
    </row>
    <row r="10" spans="1:17" ht="18.75" x14ac:dyDescent="0.3">
      <c r="B10" s="33" t="s">
        <v>399</v>
      </c>
    </row>
    <row r="11" spans="1:17" ht="18.75" x14ac:dyDescent="0.3">
      <c r="B11" s="33" t="s">
        <v>400</v>
      </c>
    </row>
  </sheetData>
  <sortState ref="B4:P5">
    <sortCondition ref="P4:P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</vt:lpstr>
      <vt:lpstr>Gereden wedstrijden</vt:lpstr>
      <vt:lpstr>B cat. AB</vt:lpstr>
      <vt:lpstr>B cat. C</vt:lpstr>
      <vt:lpstr>B cat. DE</vt:lpstr>
      <vt:lpstr>L cat. AB</vt:lpstr>
      <vt:lpstr>L cat. C</vt:lpstr>
      <vt:lpstr>L cat. DE</vt:lpstr>
      <vt:lpstr>M cat. C</vt:lpstr>
      <vt:lpstr>M cat. DE</vt:lpstr>
      <vt:lpstr>Z cat. C</vt:lpstr>
      <vt:lpstr>Z cat. DE</vt:lpstr>
      <vt:lpstr>ZZ cat. 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Anne-Lies</cp:lastModifiedBy>
  <cp:lastPrinted>2015-01-10T08:38:19Z</cp:lastPrinted>
  <dcterms:created xsi:type="dcterms:W3CDTF">2014-10-26T19:10:27Z</dcterms:created>
  <dcterms:modified xsi:type="dcterms:W3CDTF">2016-02-15T20:16:40Z</dcterms:modified>
</cp:coreProperties>
</file>