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600" windowHeight="7995"/>
  </bookViews>
  <sheets>
    <sheet name="info" sheetId="7" r:id="rId1"/>
    <sheet name="Gereden wedstrijden" sheetId="2" r:id="rId2"/>
    <sheet name="B" sheetId="1" r:id="rId3"/>
    <sheet name="L" sheetId="3" r:id="rId4"/>
    <sheet name="M" sheetId="4" r:id="rId5"/>
    <sheet name="Z" sheetId="5" r:id="rId6"/>
    <sheet name="ZZ" sheetId="6" r:id="rId7"/>
  </sheets>
  <definedNames>
    <definedName name="_xlnm._FilterDatabase" localSheetId="3" hidden="1">L!$A$3:$Q$77</definedName>
    <definedName name="_xlnm._FilterDatabase" localSheetId="4" hidden="1">M!$A$3:$Q$39</definedName>
    <definedName name="_xlnm._FilterDatabase" localSheetId="5" hidden="1">Z!$A$3:$Q$3</definedName>
  </definedNames>
  <calcPr calcId="145621"/>
</workbook>
</file>

<file path=xl/calcChain.xml><?xml version="1.0" encoding="utf-8"?>
<calcChain xmlns="http://schemas.openxmlformats.org/spreadsheetml/2006/main">
  <c r="N21" i="5" l="1"/>
  <c r="P21" i="5" s="1"/>
  <c r="O21" i="5"/>
  <c r="N86" i="3"/>
  <c r="O86" i="3"/>
  <c r="N74" i="3"/>
  <c r="O74" i="3"/>
  <c r="N64" i="3"/>
  <c r="O64" i="3"/>
  <c r="P64" i="3" l="1"/>
  <c r="P86" i="3"/>
  <c r="P74" i="3"/>
  <c r="N56" i="1"/>
  <c r="O56" i="1"/>
  <c r="N50" i="1"/>
  <c r="O50" i="1"/>
  <c r="P56" i="1" l="1"/>
  <c r="P50" i="1"/>
  <c r="N29" i="4"/>
  <c r="O29" i="4"/>
  <c r="N30" i="4"/>
  <c r="O30" i="4"/>
  <c r="N38" i="4"/>
  <c r="O38" i="4"/>
  <c r="N61" i="3"/>
  <c r="O61" i="3"/>
  <c r="N44" i="3"/>
  <c r="O44" i="3"/>
  <c r="N69" i="3"/>
  <c r="O69" i="3"/>
  <c r="N43" i="3"/>
  <c r="O43" i="3"/>
  <c r="N65" i="3"/>
  <c r="O65" i="3"/>
  <c r="N67" i="3"/>
  <c r="O67" i="3"/>
  <c r="N48" i="3"/>
  <c r="O48" i="3"/>
  <c r="N57" i="1"/>
  <c r="O57" i="1"/>
  <c r="N39" i="1"/>
  <c r="O39" i="1"/>
  <c r="N55" i="1"/>
  <c r="O55" i="1"/>
  <c r="N49" i="1"/>
  <c r="O49" i="1"/>
  <c r="N24" i="1"/>
  <c r="O24" i="1"/>
  <c r="N28" i="1"/>
  <c r="O28" i="1"/>
  <c r="N42" i="1"/>
  <c r="O42" i="1"/>
  <c r="P69" i="3" l="1"/>
  <c r="P67" i="3"/>
  <c r="P28" i="1"/>
  <c r="P39" i="1"/>
  <c r="P38" i="4"/>
  <c r="P29" i="4"/>
  <c r="P30" i="4"/>
  <c r="P44" i="3"/>
  <c r="P61" i="3"/>
  <c r="P43" i="3"/>
  <c r="P65" i="3"/>
  <c r="P48" i="3"/>
  <c r="P57" i="1"/>
  <c r="P49" i="1"/>
  <c r="P24" i="1"/>
  <c r="P55" i="1"/>
  <c r="P42" i="1"/>
  <c r="N17" i="5"/>
  <c r="O17" i="5"/>
  <c r="N32" i="4"/>
  <c r="O32" i="4"/>
  <c r="N33" i="4"/>
  <c r="O33" i="4"/>
  <c r="N34" i="4"/>
  <c r="O34" i="4"/>
  <c r="N35" i="4"/>
  <c r="O35" i="4"/>
  <c r="N39" i="4"/>
  <c r="O39" i="4"/>
  <c r="N40" i="4"/>
  <c r="O40" i="4"/>
  <c r="N41" i="4"/>
  <c r="O41" i="4"/>
  <c r="N37" i="3"/>
  <c r="O37" i="3"/>
  <c r="O87" i="3"/>
  <c r="N87" i="3"/>
  <c r="O85" i="3"/>
  <c r="N85" i="3"/>
  <c r="O56" i="3"/>
  <c r="N56" i="3"/>
  <c r="O83" i="3"/>
  <c r="N83" i="3"/>
  <c r="N76" i="3"/>
  <c r="O76" i="3"/>
  <c r="N82" i="3"/>
  <c r="O82" i="3"/>
  <c r="N49" i="3"/>
  <c r="O49" i="3"/>
  <c r="N62" i="3"/>
  <c r="O62" i="3"/>
  <c r="N60" i="3"/>
  <c r="O60" i="3"/>
  <c r="N59" i="3"/>
  <c r="O59" i="3"/>
  <c r="P56" i="3" l="1"/>
  <c r="P87" i="3"/>
  <c r="P83" i="3"/>
  <c r="P85" i="3"/>
  <c r="P17" i="5"/>
  <c r="P41" i="4"/>
  <c r="P39" i="4"/>
  <c r="P35" i="4"/>
  <c r="P34" i="4"/>
  <c r="P32" i="4"/>
  <c r="P40" i="4"/>
  <c r="P33" i="4"/>
  <c r="P76" i="3"/>
  <c r="P37" i="3"/>
  <c r="P82" i="3"/>
  <c r="P60" i="3"/>
  <c r="P62" i="3"/>
  <c r="P49" i="3"/>
  <c r="P59" i="3"/>
  <c r="N44" i="1"/>
  <c r="O44" i="1"/>
  <c r="N47" i="1"/>
  <c r="O47" i="1"/>
  <c r="N36" i="1"/>
  <c r="O36" i="1"/>
  <c r="N51" i="1"/>
  <c r="O51" i="1"/>
  <c r="N37" i="1"/>
  <c r="O37" i="1"/>
  <c r="N54" i="1"/>
  <c r="O54" i="1"/>
  <c r="N31" i="1"/>
  <c r="O31" i="1"/>
  <c r="N58" i="1"/>
  <c r="O58" i="1"/>
  <c r="N59" i="1"/>
  <c r="O59" i="1"/>
  <c r="N8" i="1"/>
  <c r="O8" i="1"/>
  <c r="N26" i="1"/>
  <c r="O26" i="1"/>
  <c r="P54" i="1" l="1"/>
  <c r="P47" i="1"/>
  <c r="P59" i="1"/>
  <c r="P44" i="1"/>
  <c r="P31" i="1"/>
  <c r="P8" i="1"/>
  <c r="P37" i="1"/>
  <c r="P36" i="1"/>
  <c r="P58" i="1"/>
  <c r="P51" i="1"/>
  <c r="P26" i="1"/>
  <c r="N46" i="1"/>
  <c r="O46" i="1"/>
  <c r="N35" i="1"/>
  <c r="O35" i="1"/>
  <c r="N14" i="1"/>
  <c r="O14" i="1"/>
  <c r="N27" i="1"/>
  <c r="O27" i="1"/>
  <c r="N48" i="1"/>
  <c r="O48" i="1"/>
  <c r="N33" i="1"/>
  <c r="O33" i="1"/>
  <c r="N34" i="1"/>
  <c r="O34" i="1"/>
  <c r="N52" i="1"/>
  <c r="O52" i="1"/>
  <c r="N53" i="1"/>
  <c r="O53" i="1"/>
  <c r="N16" i="1"/>
  <c r="O16" i="1"/>
  <c r="N38" i="1"/>
  <c r="O38" i="1"/>
  <c r="N40" i="1"/>
  <c r="O40" i="1"/>
  <c r="N60" i="1"/>
  <c r="O60" i="1"/>
  <c r="N12" i="3"/>
  <c r="O12" i="3"/>
  <c r="N73" i="3"/>
  <c r="O73" i="3"/>
  <c r="N68" i="3"/>
  <c r="O68" i="3"/>
  <c r="N16" i="3"/>
  <c r="O16" i="3"/>
  <c r="N54" i="3"/>
  <c r="O54" i="3"/>
  <c r="N75" i="3"/>
  <c r="O75" i="3"/>
  <c r="N71" i="3"/>
  <c r="O71" i="3"/>
  <c r="N77" i="3"/>
  <c r="O77" i="3"/>
  <c r="N78" i="3"/>
  <c r="O78" i="3"/>
  <c r="N57" i="3"/>
  <c r="O57" i="3"/>
  <c r="N33" i="3"/>
  <c r="O33" i="3"/>
  <c r="N79" i="3"/>
  <c r="O79" i="3"/>
  <c r="N80" i="3"/>
  <c r="O80" i="3"/>
  <c r="N81" i="3"/>
  <c r="O81" i="3"/>
  <c r="N24" i="3"/>
  <c r="O24" i="3"/>
  <c r="N42" i="3"/>
  <c r="O42" i="3"/>
  <c r="N84" i="3"/>
  <c r="O84" i="3"/>
  <c r="N58" i="3"/>
  <c r="O58" i="3"/>
  <c r="N63" i="3"/>
  <c r="O63" i="3"/>
  <c r="N50" i="3"/>
  <c r="O50" i="3"/>
  <c r="N15" i="3"/>
  <c r="O15" i="3"/>
  <c r="N5" i="4"/>
  <c r="O5" i="4"/>
  <c r="N4" i="4"/>
  <c r="O4" i="4"/>
  <c r="N21" i="4"/>
  <c r="O21" i="4"/>
  <c r="N26" i="4"/>
  <c r="O26" i="4"/>
  <c r="N27" i="4"/>
  <c r="O27" i="4"/>
  <c r="N28" i="4"/>
  <c r="O28" i="4"/>
  <c r="N20" i="4"/>
  <c r="O20" i="4"/>
  <c r="N8" i="4"/>
  <c r="O8" i="4"/>
  <c r="N22" i="4"/>
  <c r="O22" i="4"/>
  <c r="N10" i="4"/>
  <c r="O10" i="4"/>
  <c r="N25" i="4"/>
  <c r="O25" i="4"/>
  <c r="N23" i="4"/>
  <c r="O23" i="4"/>
  <c r="N4" i="6"/>
  <c r="O4" i="6"/>
  <c r="N22" i="5"/>
  <c r="O22" i="5"/>
  <c r="N19" i="5"/>
  <c r="O19" i="5"/>
  <c r="N8" i="5"/>
  <c r="O8" i="5"/>
  <c r="P4" i="6" l="1"/>
  <c r="P22" i="5"/>
  <c r="P8" i="5"/>
  <c r="P19" i="5"/>
  <c r="P21" i="4"/>
  <c r="P20" i="4"/>
  <c r="P23" i="4"/>
  <c r="P50" i="3"/>
  <c r="P15" i="3"/>
  <c r="P12" i="3"/>
  <c r="P68" i="3"/>
  <c r="P16" i="3"/>
  <c r="P75" i="3"/>
  <c r="P33" i="3"/>
  <c r="P63" i="3"/>
  <c r="P46" i="1"/>
  <c r="P35" i="1"/>
  <c r="P48" i="1"/>
  <c r="P33" i="1"/>
  <c r="P52" i="1"/>
  <c r="P38" i="1"/>
  <c r="P60" i="1"/>
  <c r="O13" i="6" l="1"/>
  <c r="N13" i="6"/>
  <c r="O6" i="6"/>
  <c r="N6" i="6"/>
  <c r="O12" i="6"/>
  <c r="N12" i="6"/>
  <c r="O7" i="6"/>
  <c r="N7" i="6"/>
  <c r="O11" i="6"/>
  <c r="N11" i="6"/>
  <c r="O10" i="6"/>
  <c r="N10" i="6"/>
  <c r="O8" i="6"/>
  <c r="N8" i="6"/>
  <c r="O9" i="6"/>
  <c r="N9" i="6"/>
  <c r="O5" i="6"/>
  <c r="N5" i="6"/>
  <c r="O27" i="5"/>
  <c r="N27" i="5"/>
  <c r="O5" i="5"/>
  <c r="N5" i="5"/>
  <c r="O23" i="5"/>
  <c r="N23" i="5"/>
  <c r="O20" i="5"/>
  <c r="N20" i="5"/>
  <c r="O26" i="5"/>
  <c r="N26" i="5"/>
  <c r="O9" i="5"/>
  <c r="N9" i="5"/>
  <c r="O25" i="5"/>
  <c r="N25" i="5"/>
  <c r="O18" i="5"/>
  <c r="N18" i="5"/>
  <c r="O12" i="5"/>
  <c r="N12" i="5"/>
  <c r="O13" i="5"/>
  <c r="N13" i="5"/>
  <c r="O15" i="5"/>
  <c r="N15" i="5"/>
  <c r="O24" i="5"/>
  <c r="N24" i="5"/>
  <c r="O14" i="5"/>
  <c r="N14" i="5"/>
  <c r="O16" i="5"/>
  <c r="N16" i="5"/>
  <c r="O10" i="5"/>
  <c r="N10" i="5"/>
  <c r="O7" i="5"/>
  <c r="N7" i="5"/>
  <c r="O6" i="5"/>
  <c r="N6" i="5"/>
  <c r="O4" i="5"/>
  <c r="N4" i="5"/>
  <c r="O42" i="4"/>
  <c r="N42" i="4"/>
  <c r="O37" i="4"/>
  <c r="N37" i="4"/>
  <c r="O15" i="4"/>
  <c r="N15" i="4"/>
  <c r="O18" i="4"/>
  <c r="N18" i="4"/>
  <c r="O36" i="4"/>
  <c r="N36" i="4"/>
  <c r="O14" i="4"/>
  <c r="N14" i="4"/>
  <c r="O17" i="4"/>
  <c r="N17" i="4"/>
  <c r="O16" i="4"/>
  <c r="N16" i="4"/>
  <c r="O9" i="4"/>
  <c r="N9" i="4"/>
  <c r="O19" i="4"/>
  <c r="N19" i="4"/>
  <c r="O24" i="4"/>
  <c r="N24" i="4"/>
  <c r="O31" i="4"/>
  <c r="N31" i="4"/>
  <c r="O12" i="4"/>
  <c r="N12" i="4"/>
  <c r="O13" i="4"/>
  <c r="N13" i="4"/>
  <c r="O7" i="4"/>
  <c r="N7" i="4"/>
  <c r="O6" i="4"/>
  <c r="N6" i="4"/>
  <c r="N11" i="3"/>
  <c r="O11" i="3"/>
  <c r="N6" i="3"/>
  <c r="O6" i="3"/>
  <c r="N29" i="3"/>
  <c r="O29" i="3"/>
  <c r="N40" i="3"/>
  <c r="O40" i="3"/>
  <c r="N52" i="3"/>
  <c r="O52" i="3"/>
  <c r="N55" i="3"/>
  <c r="O55" i="3"/>
  <c r="N21" i="3"/>
  <c r="O21" i="3"/>
  <c r="N26" i="3"/>
  <c r="O26" i="3"/>
  <c r="N30" i="3"/>
  <c r="O30" i="3"/>
  <c r="N34" i="3"/>
  <c r="O34" i="3"/>
  <c r="N28" i="3"/>
  <c r="O28" i="3"/>
  <c r="N31" i="3"/>
  <c r="O31" i="3"/>
  <c r="N51" i="3"/>
  <c r="O51" i="3"/>
  <c r="N25" i="3"/>
  <c r="O25" i="3"/>
  <c r="N27" i="3"/>
  <c r="O27" i="3"/>
  <c r="O39" i="3"/>
  <c r="N39" i="3"/>
  <c r="O32" i="3"/>
  <c r="N32" i="3"/>
  <c r="O53" i="3"/>
  <c r="N53" i="3"/>
  <c r="O35" i="3"/>
  <c r="N35" i="3"/>
  <c r="O47" i="3"/>
  <c r="N47" i="3"/>
  <c r="O14" i="3"/>
  <c r="N14" i="3"/>
  <c r="O72" i="3"/>
  <c r="N72" i="3"/>
  <c r="O70" i="3"/>
  <c r="N70" i="3"/>
  <c r="O41" i="3"/>
  <c r="N41" i="3"/>
  <c r="O23" i="3"/>
  <c r="N23" i="3"/>
  <c r="O36" i="3"/>
  <c r="N36" i="3"/>
  <c r="O38" i="3"/>
  <c r="N38" i="3"/>
  <c r="O22" i="3"/>
  <c r="N22" i="3"/>
  <c r="O66" i="3"/>
  <c r="N66" i="3"/>
  <c r="O45" i="3"/>
  <c r="N45" i="3"/>
  <c r="O19" i="3"/>
  <c r="N19" i="3"/>
  <c r="O17" i="3"/>
  <c r="N17" i="3"/>
  <c r="O9" i="3"/>
  <c r="N9" i="3"/>
  <c r="O13" i="3"/>
  <c r="N13" i="3"/>
  <c r="O46" i="3"/>
  <c r="N46" i="3"/>
  <c r="O18" i="3"/>
  <c r="N18" i="3"/>
  <c r="O7" i="3"/>
  <c r="N7" i="3"/>
  <c r="O8" i="3"/>
  <c r="N8" i="3"/>
  <c r="O4" i="3"/>
  <c r="N4" i="3"/>
  <c r="O5" i="3"/>
  <c r="N5" i="3"/>
  <c r="O10" i="3"/>
  <c r="N10" i="3"/>
  <c r="N23" i="1"/>
  <c r="O23" i="1"/>
  <c r="N25" i="1"/>
  <c r="O25" i="1"/>
  <c r="N6" i="1"/>
  <c r="O6" i="1"/>
  <c r="N5" i="1"/>
  <c r="O5" i="1"/>
  <c r="N15" i="1"/>
  <c r="O15" i="1"/>
  <c r="N11" i="1"/>
  <c r="O11" i="1"/>
  <c r="N43" i="1"/>
  <c r="O43" i="1"/>
  <c r="N10" i="1"/>
  <c r="O10" i="1"/>
  <c r="N13" i="1"/>
  <c r="O13" i="1"/>
  <c r="N45" i="1"/>
  <c r="O45" i="1"/>
  <c r="N12" i="1"/>
  <c r="O12" i="1"/>
  <c r="N17" i="1"/>
  <c r="O17" i="1"/>
  <c r="P27" i="1"/>
  <c r="N9" i="1"/>
  <c r="O9" i="1"/>
  <c r="N4" i="1"/>
  <c r="O4" i="1"/>
  <c r="N21" i="1"/>
  <c r="O21" i="1"/>
  <c r="N20" i="1"/>
  <c r="O20" i="1"/>
  <c r="N19" i="1"/>
  <c r="O19" i="1"/>
  <c r="P34" i="1"/>
  <c r="N29" i="1"/>
  <c r="O29" i="1"/>
  <c r="N22" i="1"/>
  <c r="O22" i="1"/>
  <c r="N7" i="1"/>
  <c r="O7" i="1"/>
  <c r="N41" i="1"/>
  <c r="O41" i="1"/>
  <c r="N30" i="1"/>
  <c r="O30" i="1"/>
  <c r="N32" i="1"/>
  <c r="O32" i="1"/>
  <c r="P45" i="1" l="1"/>
  <c r="P10" i="1"/>
  <c r="P13" i="1"/>
  <c r="P22" i="1"/>
  <c r="P23" i="1"/>
  <c r="P5" i="1"/>
  <c r="P25" i="1"/>
  <c r="P4" i="1"/>
  <c r="P9" i="6"/>
  <c r="P8" i="6"/>
  <c r="P10" i="6"/>
  <c r="P11" i="6"/>
  <c r="P7" i="6"/>
  <c r="P12" i="6"/>
  <c r="P6" i="6"/>
  <c r="P13" i="6"/>
  <c r="P5" i="6"/>
  <c r="P4" i="5"/>
  <c r="P7" i="5"/>
  <c r="P16" i="5"/>
  <c r="P14" i="5"/>
  <c r="P24" i="5"/>
  <c r="P15" i="5"/>
  <c r="P13" i="5"/>
  <c r="P12" i="5"/>
  <c r="P18" i="5"/>
  <c r="P25" i="5"/>
  <c r="P9" i="5"/>
  <c r="P26" i="5"/>
  <c r="P20" i="5"/>
  <c r="P23" i="5"/>
  <c r="P27" i="5"/>
  <c r="P5" i="5"/>
  <c r="P6" i="5"/>
  <c r="P10" i="5"/>
  <c r="P4" i="4"/>
  <c r="P26" i="4"/>
  <c r="P27" i="4"/>
  <c r="P28" i="4"/>
  <c r="P8" i="4"/>
  <c r="P22" i="4"/>
  <c r="P6" i="4"/>
  <c r="P7" i="4"/>
  <c r="P10" i="4"/>
  <c r="P25" i="4"/>
  <c r="P13" i="4"/>
  <c r="P12" i="4"/>
  <c r="P31" i="4"/>
  <c r="P24" i="4"/>
  <c r="P19" i="4"/>
  <c r="P9" i="4"/>
  <c r="P16" i="4"/>
  <c r="P17" i="4"/>
  <c r="P14" i="4"/>
  <c r="P36" i="4"/>
  <c r="P18" i="4"/>
  <c r="P37" i="4"/>
  <c r="P42" i="4"/>
  <c r="P15" i="4"/>
  <c r="P31" i="3"/>
  <c r="P25" i="3"/>
  <c r="P24" i="3"/>
  <c r="P6" i="3"/>
  <c r="P51" i="3"/>
  <c r="P79" i="3"/>
  <c r="P52" i="3"/>
  <c r="P78" i="3"/>
  <c r="P29" i="3"/>
  <c r="P30" i="3"/>
  <c r="P21" i="3"/>
  <c r="P80" i="3"/>
  <c r="P58" i="3"/>
  <c r="P84" i="3"/>
  <c r="P34" i="3"/>
  <c r="P81" i="3"/>
  <c r="P71" i="3"/>
  <c r="P57" i="3"/>
  <c r="P11" i="3"/>
  <c r="P40" i="1"/>
  <c r="P7" i="1"/>
  <c r="P20" i="1"/>
  <c r="P15" i="1"/>
  <c r="P30" i="1"/>
  <c r="P32" i="1"/>
  <c r="P14" i="1"/>
  <c r="P17" i="1"/>
  <c r="P21" i="1"/>
  <c r="P29" i="1"/>
  <c r="P11" i="1"/>
  <c r="P53" i="1"/>
  <c r="P41" i="1"/>
  <c r="P16" i="1"/>
  <c r="P19" i="1"/>
  <c r="P9" i="1"/>
  <c r="P43" i="1"/>
  <c r="P6" i="1"/>
  <c r="P4" i="3"/>
  <c r="P8" i="3"/>
  <c r="P7" i="3"/>
  <c r="P18" i="3"/>
  <c r="P46" i="3"/>
  <c r="P13" i="3"/>
  <c r="P9" i="3"/>
  <c r="P17" i="3"/>
  <c r="P19" i="3"/>
  <c r="P45" i="3"/>
  <c r="P66" i="3"/>
  <c r="P22" i="3"/>
  <c r="P38" i="3"/>
  <c r="P36" i="3"/>
  <c r="P23" i="3"/>
  <c r="P41" i="3"/>
  <c r="P70" i="3"/>
  <c r="P72" i="3"/>
  <c r="P14" i="3"/>
  <c r="P47" i="3"/>
  <c r="P73" i="3"/>
  <c r="P35" i="3"/>
  <c r="P53" i="3"/>
  <c r="P54" i="3"/>
  <c r="P32" i="3"/>
  <c r="P39" i="3"/>
  <c r="P77" i="3"/>
  <c r="P27" i="3"/>
  <c r="P42" i="3"/>
  <c r="P28" i="3"/>
  <c r="P26" i="3"/>
  <c r="P55" i="3"/>
  <c r="P40" i="3"/>
  <c r="P12" i="1"/>
  <c r="P5" i="4"/>
  <c r="P10" i="3"/>
  <c r="P5" i="3"/>
</calcChain>
</file>

<file path=xl/sharedStrings.xml><?xml version="1.0" encoding="utf-8"?>
<sst xmlns="http://schemas.openxmlformats.org/spreadsheetml/2006/main" count="1460" uniqueCount="600">
  <si>
    <t>Rang</t>
  </si>
  <si>
    <t>Comb.nr</t>
  </si>
  <si>
    <t>Paard</t>
  </si>
  <si>
    <t>pe_nr</t>
  </si>
  <si>
    <t>Kl.</t>
  </si>
  <si>
    <t>Cat.</t>
  </si>
  <si>
    <t>Ver.plaats.</t>
  </si>
  <si>
    <t>Ruiter</t>
  </si>
  <si>
    <t>W1</t>
  </si>
  <si>
    <t>W2</t>
  </si>
  <si>
    <t>W3</t>
  </si>
  <si>
    <t>W4</t>
  </si>
  <si>
    <t>W5</t>
  </si>
  <si>
    <t>Punten</t>
  </si>
  <si>
    <t>Gereden wedstrijden</t>
  </si>
  <si>
    <t>Schijndel</t>
  </si>
  <si>
    <t>699953EN</t>
  </si>
  <si>
    <t>Margot van Nistelrooy (Sel)</t>
  </si>
  <si>
    <t>El Dansa</t>
  </si>
  <si>
    <t>B</t>
  </si>
  <si>
    <t>P</t>
  </si>
  <si>
    <t>Lithoijen</t>
  </si>
  <si>
    <t>Bente Kuipers (Sel)</t>
  </si>
  <si>
    <t>Chianti</t>
  </si>
  <si>
    <t>Sterre Basstein (Sel)</t>
  </si>
  <si>
    <t>Whisper</t>
  </si>
  <si>
    <t>Gertjan v.d. Heijden (Sel)</t>
  </si>
  <si>
    <t>Catch Me Proosthof Z</t>
  </si>
  <si>
    <t>Karin van Helvoirt-Kuipers (Sel)</t>
  </si>
  <si>
    <t>Farrokh</t>
  </si>
  <si>
    <t>Kirsten Nederpel (Sel)</t>
  </si>
  <si>
    <t>Calvados</t>
  </si>
  <si>
    <t>Francien Smulders (Sel)</t>
  </si>
  <si>
    <t>Never Forget Me</t>
  </si>
  <si>
    <t>Britt Maasen (Sel)</t>
  </si>
  <si>
    <t>Flash</t>
  </si>
  <si>
    <t>Jo Sturgess (Sel)</t>
  </si>
  <si>
    <t>C-Forever Z</t>
  </si>
  <si>
    <t>Lieke Schuurmans (Sel)</t>
  </si>
  <si>
    <t>Alica</t>
  </si>
  <si>
    <t>Nina van Hedel (Sel)</t>
  </si>
  <si>
    <t>Dolaire P</t>
  </si>
  <si>
    <t>Connie Sturgess (Sel)</t>
  </si>
  <si>
    <t>Dextro</t>
  </si>
  <si>
    <t>Nadia van der Meer (Sel)</t>
  </si>
  <si>
    <t>Winsor</t>
  </si>
  <si>
    <t>Rene Dirkx (Sel)</t>
  </si>
  <si>
    <t>Faboulous Balou</t>
  </si>
  <si>
    <t>Britt den Ouden (Sel)</t>
  </si>
  <si>
    <t>Udetia</t>
  </si>
  <si>
    <t>Aukje Gezelle Meerburg (Sel)</t>
  </si>
  <si>
    <t>Tico</t>
  </si>
  <si>
    <t>Eclipse</t>
  </si>
  <si>
    <t>Karin Van Osch (Sel)</t>
  </si>
  <si>
    <t>Jewel</t>
  </si>
  <si>
    <t>Denver</t>
  </si>
  <si>
    <t>Cooper</t>
  </si>
  <si>
    <t>Julia van Kuijk (Sel)</t>
  </si>
  <si>
    <t>Gyon</t>
  </si>
  <si>
    <t>Gieber van Helvoirt (Sel)</t>
  </si>
  <si>
    <t>Enfield Road</t>
  </si>
  <si>
    <t>Follow Me</t>
  </si>
  <si>
    <t>Sandra van de Wiel (Sel)</t>
  </si>
  <si>
    <t>Genua B</t>
  </si>
  <si>
    <t>Go go move</t>
  </si>
  <si>
    <t>Evy Kras (Sel)</t>
  </si>
  <si>
    <t>Cameroon H</t>
  </si>
  <si>
    <t>jill van den oetelaar (Sel)</t>
  </si>
  <si>
    <t>Calliope</t>
  </si>
  <si>
    <t>754291CK</t>
  </si>
  <si>
    <t>721649WB</t>
  </si>
  <si>
    <t>747639CH</t>
  </si>
  <si>
    <t>713373FH</t>
  </si>
  <si>
    <t>611279CN</t>
  </si>
  <si>
    <t>760388NS</t>
  </si>
  <si>
    <t>757888FM</t>
  </si>
  <si>
    <t>732543CS</t>
  </si>
  <si>
    <t>708751AS</t>
  </si>
  <si>
    <t>751251DH</t>
  </si>
  <si>
    <t>743993DS</t>
  </si>
  <si>
    <t>748727WM</t>
  </si>
  <si>
    <t>719298FD</t>
  </si>
  <si>
    <t>573922UO</t>
  </si>
  <si>
    <t>395812TG</t>
  </si>
  <si>
    <t>700924EN</t>
  </si>
  <si>
    <t>708119JO</t>
  </si>
  <si>
    <t>752193DS</t>
  </si>
  <si>
    <t>723688CS</t>
  </si>
  <si>
    <t>749751GK</t>
  </si>
  <si>
    <t>754870EH</t>
  </si>
  <si>
    <t>752712FS</t>
  </si>
  <si>
    <t>749694GW</t>
  </si>
  <si>
    <t>747102GK</t>
  </si>
  <si>
    <t>749315CK</t>
  </si>
  <si>
    <t>760576CO</t>
  </si>
  <si>
    <t>Boxtel</t>
  </si>
  <si>
    <t>Oost W Middelbeers</t>
  </si>
  <si>
    <t>Schyndel</t>
  </si>
  <si>
    <t>Helvoirt</t>
  </si>
  <si>
    <t>Gemonde</t>
  </si>
  <si>
    <t>Geffen</t>
  </si>
  <si>
    <t>Berlicum</t>
  </si>
  <si>
    <t>Moergestel</t>
  </si>
  <si>
    <t>Ammerzoden</t>
  </si>
  <si>
    <t>Oirschot</t>
  </si>
  <si>
    <t>Vught</t>
  </si>
  <si>
    <t>Haaren</t>
  </si>
  <si>
    <t>Oijen</t>
  </si>
  <si>
    <t>7/8-11-2015</t>
  </si>
  <si>
    <t>12/13-12-2015</t>
  </si>
  <si>
    <t>23/24-1-2016</t>
  </si>
  <si>
    <t>30/31-1-2016</t>
  </si>
  <si>
    <t>508281ZR</t>
  </si>
  <si>
    <t>Ad Reyrink (Sel)</t>
  </si>
  <si>
    <t>Zilandra</t>
  </si>
  <si>
    <t>681071EM</t>
  </si>
  <si>
    <t>Toon van Mensvoort (Sel)</t>
  </si>
  <si>
    <t>Enrique M</t>
  </si>
  <si>
    <t>668593EL</t>
  </si>
  <si>
    <t>Iris Looymans (Sel)</t>
  </si>
  <si>
    <t>Evogue</t>
  </si>
  <si>
    <t>722186DM</t>
  </si>
  <si>
    <t>DEVIL DA SILVA</t>
  </si>
  <si>
    <t>703221BW</t>
  </si>
  <si>
    <t>Lieske van Wanrooy (Sel)</t>
  </si>
  <si>
    <t>Boemer R</t>
  </si>
  <si>
    <t>742771DV</t>
  </si>
  <si>
    <t>Britt Verhoeven (Sel)</t>
  </si>
  <si>
    <t>Dopharma's Cirnanda</t>
  </si>
  <si>
    <t>639884WM</t>
  </si>
  <si>
    <t>Inga Mol (Sel)</t>
  </si>
  <si>
    <t>Whasup M</t>
  </si>
  <si>
    <t>732772EB</t>
  </si>
  <si>
    <t>Githa van Beurden (Sel)</t>
  </si>
  <si>
    <t>Erocco B</t>
  </si>
  <si>
    <t>731887CL</t>
  </si>
  <si>
    <t>Carrera Z</t>
  </si>
  <si>
    <t>701207DS</t>
  </si>
  <si>
    <t>Johan van de Sande (Sel)</t>
  </si>
  <si>
    <t>Darola</t>
  </si>
  <si>
    <t>749788GT</t>
  </si>
  <si>
    <t>Aafke Timmermans (Sel)</t>
  </si>
  <si>
    <t>Godfather</t>
  </si>
  <si>
    <t>753718DL</t>
  </si>
  <si>
    <t>Bart Lips (Sel)</t>
  </si>
  <si>
    <t>Daddycool Go</t>
  </si>
  <si>
    <t>746039EV</t>
  </si>
  <si>
    <t>Johan van Veghel (Sel)</t>
  </si>
  <si>
    <t>Epic</t>
  </si>
  <si>
    <t>760424SD</t>
  </si>
  <si>
    <t>Levi Driessen (Sel)</t>
  </si>
  <si>
    <t>Shadow Boxer</t>
  </si>
  <si>
    <t>719151FB</t>
  </si>
  <si>
    <t>Gaby van der Bruggen (Sel)</t>
  </si>
  <si>
    <t>Foglie D</t>
  </si>
  <si>
    <t>708837MV</t>
  </si>
  <si>
    <t>Sem Verhoeven (Sel)</t>
  </si>
  <si>
    <t>Maladay</t>
  </si>
  <si>
    <t>657826DL</t>
  </si>
  <si>
    <t>Britt Van Der Linden (Sel)</t>
  </si>
  <si>
    <t>Dupardie</t>
  </si>
  <si>
    <t>668877BM</t>
  </si>
  <si>
    <t>Eline van der Meer (Sel)</t>
  </si>
  <si>
    <t>Baronés Du Rouet</t>
  </si>
  <si>
    <t>723416EA</t>
  </si>
  <si>
    <t>Lisa Aarts (Sel)</t>
  </si>
  <si>
    <t>Evita</t>
  </si>
  <si>
    <t>749648FW</t>
  </si>
  <si>
    <t>Michal Wawrzkiewicz (Sel)</t>
  </si>
  <si>
    <t>Ferrari B</t>
  </si>
  <si>
    <t>664256DR</t>
  </si>
  <si>
    <t>Dilandra</t>
  </si>
  <si>
    <t>749647GW</t>
  </si>
  <si>
    <t>Grandioso b</t>
  </si>
  <si>
    <t>669074AV</t>
  </si>
  <si>
    <t>Lieke Vogels (Sel)</t>
  </si>
  <si>
    <t>Atm Equinox</t>
  </si>
  <si>
    <t>711255FH</t>
  </si>
  <si>
    <t>Farari</t>
  </si>
  <si>
    <t>635721VP</t>
  </si>
  <si>
    <t>Rashida van der Putten (Sel)</t>
  </si>
  <si>
    <t>Vitano</t>
  </si>
  <si>
    <t>725123EG</t>
  </si>
  <si>
    <t>Kees van Gestel (Sel)</t>
  </si>
  <si>
    <t>Extra</t>
  </si>
  <si>
    <t>732241LD</t>
  </si>
  <si>
    <t>Lord Ricello</t>
  </si>
  <si>
    <t>528561US</t>
  </si>
  <si>
    <t>Mark Smits (Sel)</t>
  </si>
  <si>
    <t>Urnise</t>
  </si>
  <si>
    <t>674804ET</t>
  </si>
  <si>
    <t>Evert</t>
  </si>
  <si>
    <t>704070DR</t>
  </si>
  <si>
    <t>Karlijn van Roy (Sel)</t>
  </si>
  <si>
    <t>D-jopie-r</t>
  </si>
  <si>
    <t>545530AD</t>
  </si>
  <si>
    <t>Gert-jan van der Doelen (Sel)</t>
  </si>
  <si>
    <t>Alexia</t>
  </si>
  <si>
    <t>669273GW</t>
  </si>
  <si>
    <t>Kristy van de Westelaken (Sel)</t>
  </si>
  <si>
    <t>Gravantus</t>
  </si>
  <si>
    <t>591837AG</t>
  </si>
  <si>
    <t>Caroline van Gestel (Sel)</t>
  </si>
  <si>
    <t>Amora</t>
  </si>
  <si>
    <t>691134AV</t>
  </si>
  <si>
    <t>Simone Verbakel (Sel)</t>
  </si>
  <si>
    <t>Akefietje</t>
  </si>
  <si>
    <t>723934FV</t>
  </si>
  <si>
    <t>Marielle de Veer (Sel)</t>
  </si>
  <si>
    <t>Farolientje</t>
  </si>
  <si>
    <t>760640CL</t>
  </si>
  <si>
    <t>Leroy Brown</t>
  </si>
  <si>
    <t>509772AO</t>
  </si>
  <si>
    <t>Marieke van Overbeek (Sel)</t>
  </si>
  <si>
    <t>All Star</t>
  </si>
  <si>
    <t>651422TN</t>
  </si>
  <si>
    <t>Henk Nooijen (Sel)</t>
  </si>
  <si>
    <t>Think Twice</t>
  </si>
  <si>
    <t>749692HK</t>
  </si>
  <si>
    <t>Ruby de Kok (Sel)</t>
  </si>
  <si>
    <t>Hilbert Z</t>
  </si>
  <si>
    <t>729473ZK</t>
  </si>
  <si>
    <t>Zelda Z</t>
  </si>
  <si>
    <t>741020PL</t>
  </si>
  <si>
    <t>Peggy Looymans (Sel)</t>
  </si>
  <si>
    <t>Panamera Z</t>
  </si>
  <si>
    <t>693342ES</t>
  </si>
  <si>
    <t>Romy Schippers (Sel)</t>
  </si>
  <si>
    <t>Estinov</t>
  </si>
  <si>
    <t>732037FV</t>
  </si>
  <si>
    <t>Flinstone Z</t>
  </si>
  <si>
    <t>742951FM</t>
  </si>
  <si>
    <t>Esther Manders (Sel)</t>
  </si>
  <si>
    <t>Favall</t>
  </si>
  <si>
    <t>749789GT</t>
  </si>
  <si>
    <t>Bas Theeuwes (Sel)</t>
  </si>
  <si>
    <t>Dopharma's Giovanni</t>
  </si>
  <si>
    <t>723847EM</t>
  </si>
  <si>
    <t>Gwenda Molle (Sel)</t>
  </si>
  <si>
    <t>Encore Bamira</t>
  </si>
  <si>
    <t>718973ER</t>
  </si>
  <si>
    <t>Geke Roebers (Sel)</t>
  </si>
  <si>
    <t>Eclips Lina</t>
  </si>
  <si>
    <t>761173CB</t>
  </si>
  <si>
    <t>Marieke Bogaers (Sel)</t>
  </si>
  <si>
    <t>Casandra Z</t>
  </si>
  <si>
    <t>498059AV</t>
  </si>
  <si>
    <t>Rene Van Voorst Tot Voorst (Sel)</t>
  </si>
  <si>
    <t>Admiral R</t>
  </si>
  <si>
    <t>646872DS</t>
  </si>
  <si>
    <t>Ilonka van Schaik (Sel)</t>
  </si>
  <si>
    <t>Didah</t>
  </si>
  <si>
    <t>723626AB</t>
  </si>
  <si>
    <t>Quinty van den Broek (Sel)</t>
  </si>
  <si>
    <t>Amazing</t>
  </si>
  <si>
    <t>734321FG</t>
  </si>
  <si>
    <t>Fanimata</t>
  </si>
  <si>
    <t>750688FB</t>
  </si>
  <si>
    <t>Foxtrot</t>
  </si>
  <si>
    <t>L</t>
  </si>
  <si>
    <t>Diessen</t>
  </si>
  <si>
    <t>Hilvarenbeek</t>
  </si>
  <si>
    <t>Oostelbeers (gem. Oirschot)</t>
  </si>
  <si>
    <t>Made</t>
  </si>
  <si>
    <t>Den Dungen</t>
  </si>
  <si>
    <t>Vinkel</t>
  </si>
  <si>
    <t>750093FL</t>
  </si>
  <si>
    <t>Feddebezi SW</t>
  </si>
  <si>
    <t>715185VV</t>
  </si>
  <si>
    <t>Verbakel's Sientje</t>
  </si>
  <si>
    <t>732633JM</t>
  </si>
  <si>
    <t>J&amp;B van de Rollebeek</t>
  </si>
  <si>
    <t>716706EM</t>
  </si>
  <si>
    <t>Espresso</t>
  </si>
  <si>
    <t>677263CL</t>
  </si>
  <si>
    <t>Dominique Langens (Sel)</t>
  </si>
  <si>
    <t>Caipirinha</t>
  </si>
  <si>
    <t>703438ER</t>
  </si>
  <si>
    <t>Mark van Roy (Sel)</t>
  </si>
  <si>
    <t>E-Jopie-R</t>
  </si>
  <si>
    <t>751249CH</t>
  </si>
  <si>
    <t>Chili Pepper</t>
  </si>
  <si>
    <t>710770WS</t>
  </si>
  <si>
    <t>Frank van der Sloot (Sel)</t>
  </si>
  <si>
    <t>Wildrick's Fereusa</t>
  </si>
  <si>
    <t>682953IM</t>
  </si>
  <si>
    <t>Sanne Muytjens (Sel)</t>
  </si>
  <si>
    <t>Illusion</t>
  </si>
  <si>
    <t>760641DL</t>
  </si>
  <si>
    <t>Diliane vd Smockelaer</t>
  </si>
  <si>
    <t>760240ZH</t>
  </si>
  <si>
    <t>Ziezoo</t>
  </si>
  <si>
    <t>640148DH</t>
  </si>
  <si>
    <t>Maarten Hooijmans (Sel)</t>
  </si>
  <si>
    <t>Don Ginus</t>
  </si>
  <si>
    <t>643778HW</t>
  </si>
  <si>
    <t>Jeroen V.d. Westen (Sel)</t>
  </si>
  <si>
    <t>Hero</t>
  </si>
  <si>
    <t>661979DB</t>
  </si>
  <si>
    <t>Frans Burgers (Sel)</t>
  </si>
  <si>
    <t>Dirkje-e</t>
  </si>
  <si>
    <t>684190EH</t>
  </si>
  <si>
    <t>Vera Heyms (Sel)</t>
  </si>
  <si>
    <t>El Ganador G</t>
  </si>
  <si>
    <t>748573EB</t>
  </si>
  <si>
    <t>Excentriek</t>
  </si>
  <si>
    <t>657569GW</t>
  </si>
  <si>
    <t>Inge van de Wiel (Sel)</t>
  </si>
  <si>
    <t>Greenstables Caro</t>
  </si>
  <si>
    <t>758113AW</t>
  </si>
  <si>
    <t>Argus Z</t>
  </si>
  <si>
    <t>741839FB</t>
  </si>
  <si>
    <t>Frodo</t>
  </si>
  <si>
    <t>681728EB</t>
  </si>
  <si>
    <t>Ron van den Boogaard (Sel)</t>
  </si>
  <si>
    <t>Evanta</t>
  </si>
  <si>
    <t>741091IV</t>
  </si>
  <si>
    <t>Teun Voets (Sel)</t>
  </si>
  <si>
    <t>Important s</t>
  </si>
  <si>
    <t>673426EH</t>
  </si>
  <si>
    <t>Equador H</t>
  </si>
  <si>
    <t>665829HS</t>
  </si>
  <si>
    <t>Corstiaan van Steenbergen (Sel)</t>
  </si>
  <si>
    <t>Headline Van De Berendskamp</t>
  </si>
  <si>
    <t>758220FK</t>
  </si>
  <si>
    <t>Linn Kvernes (Sel)</t>
  </si>
  <si>
    <t>Farmgraaf</t>
  </si>
  <si>
    <t>741326CL</t>
  </si>
  <si>
    <t>Celine Z</t>
  </si>
  <si>
    <t>M</t>
  </si>
  <si>
    <t>Nuland</t>
  </si>
  <si>
    <t>Rosmalen</t>
  </si>
  <si>
    <t>Maasdriel</t>
  </si>
  <si>
    <t>403893MV</t>
  </si>
  <si>
    <t>Mr Jingles</t>
  </si>
  <si>
    <t>716725EV</t>
  </si>
  <si>
    <t>Explosion W</t>
  </si>
  <si>
    <t>683120WS</t>
  </si>
  <si>
    <t>Wildrick's Etareusa</t>
  </si>
  <si>
    <t>700031DW</t>
  </si>
  <si>
    <t>Marlie van de Wetering (Sel)</t>
  </si>
  <si>
    <t>Domara</t>
  </si>
  <si>
    <t>730309EK</t>
  </si>
  <si>
    <t>Emo</t>
  </si>
  <si>
    <t>489612ZK</t>
  </si>
  <si>
    <t>Tiny van Kollenburg (Sel)</t>
  </si>
  <si>
    <t>Zemora</t>
  </si>
  <si>
    <t>703572HL</t>
  </si>
  <si>
    <t>Hursulo</t>
  </si>
  <si>
    <t>618101LG</t>
  </si>
  <si>
    <t>Aimee van Gerwen (Sel)</t>
  </si>
  <si>
    <t>Lumpaci</t>
  </si>
  <si>
    <t>683155PV</t>
  </si>
  <si>
    <t>Richelle Verhoeven (Sel)</t>
  </si>
  <si>
    <t>Porta Me Via</t>
  </si>
  <si>
    <t>572571BK</t>
  </si>
  <si>
    <t>Bling Bling</t>
  </si>
  <si>
    <t>682549CR</t>
  </si>
  <si>
    <t>Compliment Van 't Heike</t>
  </si>
  <si>
    <t>708035EL</t>
  </si>
  <si>
    <t>Erma</t>
  </si>
  <si>
    <t>650899CB</t>
  </si>
  <si>
    <t>Jari van den Biggelaar (Sel)</t>
  </si>
  <si>
    <t>Cialotti</t>
  </si>
  <si>
    <t>710778CL</t>
  </si>
  <si>
    <t>Chouff Z</t>
  </si>
  <si>
    <t>726895DV</t>
  </si>
  <si>
    <t>Davi</t>
  </si>
  <si>
    <t>490498WP</t>
  </si>
  <si>
    <t>Charlotte Pennings (Sel)</t>
  </si>
  <si>
    <t>Winston</t>
  </si>
  <si>
    <t>664854DW</t>
  </si>
  <si>
    <t>Dondersteen</t>
  </si>
  <si>
    <t>725494DM</t>
  </si>
  <si>
    <t>Devon</t>
  </si>
  <si>
    <t>Z</t>
  </si>
  <si>
    <t>607695ZL</t>
  </si>
  <si>
    <t>Zafira</t>
  </si>
  <si>
    <t>641003SL</t>
  </si>
  <si>
    <t>Bent</t>
  </si>
  <si>
    <t>645248CE</t>
  </si>
  <si>
    <t>Sidney Eras (Sel)</t>
  </si>
  <si>
    <t>Cashman</t>
  </si>
  <si>
    <t>661673DT</t>
  </si>
  <si>
    <t>Dopharma's Carly</t>
  </si>
  <si>
    <t>749684DK</t>
  </si>
  <si>
    <t>Don't Touch It M</t>
  </si>
  <si>
    <t>485981WS</t>
  </si>
  <si>
    <t>Wendela Vd Berendskamp</t>
  </si>
  <si>
    <t>643694DS</t>
  </si>
  <si>
    <t>Herma Sikking (Sel)</t>
  </si>
  <si>
    <t>Dobbey</t>
  </si>
  <si>
    <t>589160BG</t>
  </si>
  <si>
    <t>Bleu Star</t>
  </si>
  <si>
    <t>701125WL</t>
  </si>
  <si>
    <t>Wholly Van De Kapel</t>
  </si>
  <si>
    <t>ZZ</t>
  </si>
  <si>
    <t>Haarsteeg</t>
  </si>
  <si>
    <t>Hulpkolom1</t>
  </si>
  <si>
    <t>Hulpkolom2</t>
  </si>
  <si>
    <t>747133GR</t>
  </si>
  <si>
    <t xml:space="preserve">Maarten van Rooy </t>
  </si>
  <si>
    <t>Garianne</t>
  </si>
  <si>
    <t>754033GH</t>
  </si>
  <si>
    <t>Teun van Hees</t>
  </si>
  <si>
    <t>Galliano vm</t>
  </si>
  <si>
    <t>744082TK</t>
  </si>
  <si>
    <t>Merel Konijnenburg</t>
  </si>
  <si>
    <t>Tinkje</t>
  </si>
  <si>
    <t>731961EW</t>
  </si>
  <si>
    <t xml:space="preserve">Rowie Westelaken </t>
  </si>
  <si>
    <t>Enjoy</t>
  </si>
  <si>
    <t>747136GR</t>
  </si>
  <si>
    <t>G-star</t>
  </si>
  <si>
    <t>751793FL</t>
  </si>
  <si>
    <t xml:space="preserve">Rene van der Loo </t>
  </si>
  <si>
    <t>For Pleasure</t>
  </si>
  <si>
    <t>762044DB</t>
  </si>
  <si>
    <t>Janneke Brouwers-van Dam</t>
  </si>
  <si>
    <t>Davinci Van De Bernsehoeve</t>
  </si>
  <si>
    <t>Cromvoirt</t>
  </si>
  <si>
    <t>698149FO</t>
  </si>
  <si>
    <t xml:space="preserve">Anne Olfers </t>
  </si>
  <si>
    <t>Frescobaldi</t>
  </si>
  <si>
    <t>750164DV</t>
  </si>
  <si>
    <t xml:space="preserve">Loes Verlouw </t>
  </si>
  <si>
    <t>Dimanche Z</t>
  </si>
  <si>
    <t>743495CB</t>
  </si>
  <si>
    <t xml:space="preserve">Bibianne Beerens </t>
  </si>
  <si>
    <t>Carius Z</t>
  </si>
  <si>
    <t>688638EB</t>
  </si>
  <si>
    <t xml:space="preserve">Petroesjka Burgers-Bruning </t>
  </si>
  <si>
    <t>Edinia</t>
  </si>
  <si>
    <t>754589BB</t>
  </si>
  <si>
    <t xml:space="preserve">Pascalle van Boxtel </t>
  </si>
  <si>
    <t>Bosja</t>
  </si>
  <si>
    <t>728712FK</t>
  </si>
  <si>
    <t>Forcila</t>
  </si>
  <si>
    <t>722673BB</t>
  </si>
  <si>
    <t>Ballyengland Judge</t>
  </si>
  <si>
    <t>713930DK</t>
  </si>
  <si>
    <t>D-Evita Z</t>
  </si>
  <si>
    <t>667083BK</t>
  </si>
  <si>
    <t xml:space="preserve">Julia van Kuijk </t>
  </si>
  <si>
    <t>Bocelli</t>
  </si>
  <si>
    <t>686697CB</t>
  </si>
  <si>
    <t>Charmeur Smh</t>
  </si>
  <si>
    <t>707309DR</t>
  </si>
  <si>
    <t>Dynamiet</t>
  </si>
  <si>
    <t xml:space="preserve">Aafke Timmermans </t>
  </si>
  <si>
    <t>651273RS</t>
  </si>
  <si>
    <t xml:space="preserve">Jacco van Steenbergen </t>
  </si>
  <si>
    <t>Roswitha Van De Berendskamp</t>
  </si>
  <si>
    <t xml:space="preserve">Lieke Vogels </t>
  </si>
  <si>
    <t xml:space="preserve">Frans Burgers </t>
  </si>
  <si>
    <t xml:space="preserve">Dominique Langens </t>
  </si>
  <si>
    <t>605037SB</t>
  </si>
  <si>
    <t>Saint James</t>
  </si>
  <si>
    <t>743912GK</t>
  </si>
  <si>
    <t>Frie Klerks</t>
  </si>
  <si>
    <t>Gino</t>
  </si>
  <si>
    <t>740890FW</t>
  </si>
  <si>
    <t>Wil van Wezel</t>
  </si>
  <si>
    <t>frapant</t>
  </si>
  <si>
    <t>752753IM</t>
  </si>
  <si>
    <t>Dennis van Mensvoort</t>
  </si>
  <si>
    <t>Isovlas Lyana</t>
  </si>
  <si>
    <t>726645CL</t>
  </si>
  <si>
    <t>Yvonne v.d. Loo</t>
  </si>
  <si>
    <t>Cherunique</t>
  </si>
  <si>
    <t>761406GT</t>
  </si>
  <si>
    <t>Femke Timmermans</t>
  </si>
  <si>
    <t>Gracias</t>
  </si>
  <si>
    <t>648966DK</t>
  </si>
  <si>
    <t>Sita Van Kastel</t>
  </si>
  <si>
    <t>Dudinia</t>
  </si>
  <si>
    <t>693845FL</t>
  </si>
  <si>
    <t>Anika v.d. Loo</t>
  </si>
  <si>
    <t>Flinn</t>
  </si>
  <si>
    <t>488276UC</t>
  </si>
  <si>
    <t>Vera Colijn</t>
  </si>
  <si>
    <t>Ultimo Plaffitco</t>
  </si>
  <si>
    <t>740494GB</t>
  </si>
  <si>
    <t>Jari van den Biggelaar</t>
  </si>
  <si>
    <t>Gabber</t>
  </si>
  <si>
    <t>758619HH</t>
  </si>
  <si>
    <t>Sanne Henselmans</t>
  </si>
  <si>
    <t>Heidi</t>
  </si>
  <si>
    <t>754831GG</t>
  </si>
  <si>
    <t>Kees van Gestel</t>
  </si>
  <si>
    <t>genius</t>
  </si>
  <si>
    <t>710477ES</t>
  </si>
  <si>
    <t>Michiel Soethout</t>
  </si>
  <si>
    <t>Enzo</t>
  </si>
  <si>
    <t>581831VS</t>
  </si>
  <si>
    <t>Ilonka van Schaik</t>
  </si>
  <si>
    <t>Vigrande V</t>
  </si>
  <si>
    <t>754008DH</t>
  </si>
  <si>
    <t>Wilbert de Haas</t>
  </si>
  <si>
    <t>Danique Vitanova</t>
  </si>
  <si>
    <t>Bart Lips</t>
  </si>
  <si>
    <t>753127GK</t>
  </si>
  <si>
    <t>Ruby de Kok</t>
  </si>
  <si>
    <t>Quapatar</t>
  </si>
  <si>
    <t>665793BH</t>
  </si>
  <si>
    <t>Maarten Hooijmans</t>
  </si>
  <si>
    <t>Belle-fomia</t>
  </si>
  <si>
    <t>651769ZB</t>
  </si>
  <si>
    <t>Yvonne Brosens</t>
  </si>
  <si>
    <t>Zidane</t>
  </si>
  <si>
    <t>747529UH</t>
  </si>
  <si>
    <t>Thomas-willem van Heel</t>
  </si>
  <si>
    <t>Uni</t>
  </si>
  <si>
    <t>Thieu Timmermans</t>
  </si>
  <si>
    <t>falco</t>
  </si>
  <si>
    <t>736340DV</t>
  </si>
  <si>
    <t>Lisa Vaskovich</t>
  </si>
  <si>
    <t>Didadidapper</t>
  </si>
  <si>
    <t>746017FT</t>
  </si>
  <si>
    <t>Feline de tamerville</t>
  </si>
  <si>
    <t>Caroline van Gestel</t>
  </si>
  <si>
    <t>636485CR</t>
  </si>
  <si>
    <t>Raphic Rademaker</t>
  </si>
  <si>
    <t>Corlinka Sk</t>
  </si>
  <si>
    <t>Charlotte Pennings</t>
  </si>
  <si>
    <t>Marielle de Veer</t>
  </si>
  <si>
    <t>616386ZA</t>
  </si>
  <si>
    <t>Lisa Aarts</t>
  </si>
  <si>
    <t>Zipper</t>
  </si>
  <si>
    <t>Afvaardiging regio: 13</t>
  </si>
  <si>
    <t>Afvaardiging regio: 14</t>
  </si>
  <si>
    <t>Afvaardiging regio: 7</t>
  </si>
  <si>
    <t>Afvaardiging regio: 6</t>
  </si>
  <si>
    <t>746897GH</t>
  </si>
  <si>
    <t>Ilse Hoogesteger (Sel)</t>
  </si>
  <si>
    <t>Grazia Go</t>
  </si>
  <si>
    <t>753294TW</t>
  </si>
  <si>
    <t>Toulouse B</t>
  </si>
  <si>
    <t>771169FK</t>
  </si>
  <si>
    <t>Dante Kuipers (Sel)</t>
  </si>
  <si>
    <t>Flower Blue</t>
  </si>
  <si>
    <t>770240BO</t>
  </si>
  <si>
    <t>Lotte van den Oetelaar (Sel)</t>
  </si>
  <si>
    <t>Baloubet De Seguine</t>
  </si>
  <si>
    <t>666641ZS</t>
  </si>
  <si>
    <t>Zarino</t>
  </si>
  <si>
    <t>766726EM</t>
  </si>
  <si>
    <t>Daphne Mol (Sel)</t>
  </si>
  <si>
    <t>Eusiena</t>
  </si>
  <si>
    <t>771738UH</t>
  </si>
  <si>
    <t>Sanne Henselmans (Sel)</t>
  </si>
  <si>
    <t>760574EO</t>
  </si>
  <si>
    <t>768999LR</t>
  </si>
  <si>
    <t>Esther Reuvers (Sel)</t>
  </si>
  <si>
    <t>LEONARDO DA VINCI MX</t>
  </si>
  <si>
    <t>734026FH</t>
  </si>
  <si>
    <t>Fiësto Go</t>
  </si>
  <si>
    <t>770699GB</t>
  </si>
  <si>
    <t>Galant</t>
  </si>
  <si>
    <t>737192EH</t>
  </si>
  <si>
    <t>Evolution Go</t>
  </si>
  <si>
    <t>Maarten van Rooy (Sel)</t>
  </si>
  <si>
    <t>394900RD</t>
  </si>
  <si>
    <t>Jody Datema (Sel)</t>
  </si>
  <si>
    <t>Riverman's Son</t>
  </si>
  <si>
    <t>770862CK</t>
  </si>
  <si>
    <t>Caretino Gold</t>
  </si>
  <si>
    <t>665061DH</t>
  </si>
  <si>
    <t>Disney Go</t>
  </si>
  <si>
    <t>Christ van den Berk</t>
  </si>
  <si>
    <t>Antoon</t>
  </si>
  <si>
    <t>Oisterwijk</t>
  </si>
  <si>
    <t>Ewald Cratsborn</t>
  </si>
  <si>
    <t>Gusta</t>
  </si>
  <si>
    <t>Oostelbeers</t>
  </si>
  <si>
    <t>Kampioen</t>
  </si>
  <si>
    <t>Afgevaardigd</t>
  </si>
  <si>
    <t>Richelle verhoeven</t>
  </si>
  <si>
    <t>Stranger EB Z</t>
  </si>
  <si>
    <t>Juliette Kromeich</t>
  </si>
  <si>
    <t>Quimortelle Z</t>
  </si>
  <si>
    <t>Paul Donkers</t>
  </si>
  <si>
    <t>G-force</t>
  </si>
  <si>
    <t>M-gestart</t>
  </si>
  <si>
    <t>Pascalle van Boxtel</t>
  </si>
  <si>
    <t>Bente Kuipers</t>
  </si>
  <si>
    <t>Didi De Sabette</t>
  </si>
  <si>
    <t>boxtel</t>
  </si>
  <si>
    <t>afgevaardigd</t>
  </si>
  <si>
    <t>Kring Hart van Brabant meldt alle afgevaardigde ruiters/amazones aan bij de regio.</t>
  </si>
  <si>
    <t xml:space="preserve">Mocht je afgevaardigd zijn maar niet kunnen rijden dien je jezelf af te melden bij de kring. </t>
  </si>
  <si>
    <t>Dit kan via de mail: atijdink@hotmail.com</t>
  </si>
  <si>
    <t>Graag tijdig afmelden dan kunnen wij de reserve ruiter/amazone nog afvaardigen.</t>
  </si>
  <si>
    <t>Degene die niet op tijd afmelden zullen een factuur voor de startplaats ontvangen.</t>
  </si>
  <si>
    <t>Alle afgevaardigden veel succes op de Brabantse Kampioenschappen!!</t>
  </si>
  <si>
    <t>De Kring meldt iedereen die afgevaardigd is automatisch aan bij de Regio. Alleen als je niet mee kunt doen moet je jezelf afmelden bij de kring.</t>
  </si>
  <si>
    <t>Info: bij de kring of op de site van kring hart van brabant</t>
  </si>
  <si>
    <t>Afgemeld</t>
  </si>
  <si>
    <t>extra startplaats</t>
  </si>
  <si>
    <t>afgemeld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</si>
</sst>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3" borderId="0" xfId="0" applyFont="1" applyFill="1" applyBorder="1"/>
    <xf numFmtId="0" fontId="0" fillId="2" borderId="0" xfId="0" applyFont="1" applyFill="1" applyBorder="1"/>
    <xf numFmtId="0" fontId="1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/>
    <xf numFmtId="0" fontId="4" fillId="0" borderId="0" xfId="0" applyFont="1"/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5" fillId="4" borderId="4" xfId="0" applyFont="1" applyFill="1" applyBorder="1"/>
    <xf numFmtId="0" fontId="5" fillId="4" borderId="0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5" fillId="5" borderId="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4" fontId="0" fillId="2" borderId="0" xfId="0" applyNumberFormat="1" applyFill="1" applyBorder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shrinkToFit="1"/>
    </xf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shrinkToFi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tabSelected="1" workbookViewId="0">
      <selection activeCell="B8" sqref="B8"/>
    </sheetView>
  </sheetViews>
  <sheetFormatPr defaultRowHeight="15" x14ac:dyDescent="0.25"/>
  <sheetData>
    <row r="2" spans="2:2" x14ac:dyDescent="0.25">
      <c r="B2" t="s">
        <v>589</v>
      </c>
    </row>
    <row r="3" spans="2:2" x14ac:dyDescent="0.25">
      <c r="B3" t="s">
        <v>590</v>
      </c>
    </row>
    <row r="4" spans="2:2" x14ac:dyDescent="0.25">
      <c r="B4" t="s">
        <v>591</v>
      </c>
    </row>
    <row r="5" spans="2:2" x14ac:dyDescent="0.25">
      <c r="B5" t="s">
        <v>592</v>
      </c>
    </row>
    <row r="6" spans="2:2" x14ac:dyDescent="0.25">
      <c r="B6" t="s">
        <v>593</v>
      </c>
    </row>
    <row r="7" spans="2:2" x14ac:dyDescent="0.25">
      <c r="B7" t="s">
        <v>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L8"/>
  <sheetViews>
    <sheetView topLeftCell="B1" zoomScale="85" zoomScaleNormal="85" workbookViewId="0">
      <selection activeCell="L7" sqref="L7"/>
    </sheetView>
  </sheetViews>
  <sheetFormatPr defaultColWidth="9.140625" defaultRowHeight="15" x14ac:dyDescent="0.25"/>
  <cols>
    <col min="1" max="16384" width="9.140625" style="10"/>
  </cols>
  <sheetData>
    <row r="5" spans="7:12" ht="15.75" thickBot="1" x14ac:dyDescent="0.3"/>
    <row r="6" spans="7:12" x14ac:dyDescent="0.25">
      <c r="G6" s="11"/>
      <c r="H6" s="12"/>
      <c r="I6" s="12"/>
      <c r="J6" s="12"/>
      <c r="K6" s="12"/>
      <c r="L6" s="13"/>
    </row>
    <row r="7" spans="7:12" ht="28.5" x14ac:dyDescent="0.45">
      <c r="G7" s="14" t="s">
        <v>14</v>
      </c>
      <c r="H7" s="15"/>
      <c r="I7" s="16"/>
      <c r="J7" s="16"/>
      <c r="K7" s="16"/>
      <c r="L7" s="20">
        <v>5</v>
      </c>
    </row>
    <row r="8" spans="7:12" ht="15.75" thickBot="1" x14ac:dyDescent="0.3">
      <c r="G8" s="17"/>
      <c r="H8" s="18"/>
      <c r="I8" s="18"/>
      <c r="J8" s="18"/>
      <c r="K8" s="18"/>
      <c r="L8" s="19"/>
    </row>
  </sheetData>
  <dataValidations count="1">
    <dataValidation type="whole" allowBlank="1" showInputMessage="1" showErrorMessage="1" sqref="L7">
      <formula1>0</formula1>
      <formula2>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B17" sqref="B17:F17"/>
    </sheetView>
  </sheetViews>
  <sheetFormatPr defaultColWidth="9.140625" defaultRowHeight="15" outlineLevelCol="1" x14ac:dyDescent="0.25"/>
  <cols>
    <col min="1" max="1" width="5.28515625" style="2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13" width="12.5703125" style="29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23" t="s">
        <v>15</v>
      </c>
      <c r="J1" s="23" t="s">
        <v>101</v>
      </c>
      <c r="K1" s="23" t="s">
        <v>95</v>
      </c>
      <c r="L1" s="23" t="s">
        <v>15</v>
      </c>
      <c r="M1" s="23" t="s">
        <v>95</v>
      </c>
      <c r="N1" s="1"/>
      <c r="O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24" t="s">
        <v>108</v>
      </c>
      <c r="J2" s="24">
        <v>42336</v>
      </c>
      <c r="K2" s="24" t="s">
        <v>109</v>
      </c>
      <c r="L2" s="24" t="s">
        <v>110</v>
      </c>
      <c r="M2" s="24" t="s">
        <v>111</v>
      </c>
      <c r="N2" s="33"/>
      <c r="O2" s="33"/>
    </row>
    <row r="3" spans="1:17" x14ac:dyDescent="0.25">
      <c r="A3" s="3" t="s">
        <v>0</v>
      </c>
      <c r="B3" s="3" t="s">
        <v>1</v>
      </c>
      <c r="C3" s="3" t="s">
        <v>7</v>
      </c>
      <c r="D3" s="3" t="s">
        <v>2</v>
      </c>
      <c r="E3" s="4" t="s">
        <v>3</v>
      </c>
      <c r="F3" s="3" t="s">
        <v>4</v>
      </c>
      <c r="G3" s="3" t="s">
        <v>5</v>
      </c>
      <c r="H3" s="3" t="s">
        <v>6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4" t="s">
        <v>398</v>
      </c>
      <c r="O3" s="4" t="s">
        <v>399</v>
      </c>
      <c r="P3" s="1" t="s">
        <v>13</v>
      </c>
    </row>
    <row r="4" spans="1:17" s="55" customFormat="1" x14ac:dyDescent="0.25">
      <c r="A4" s="55">
        <v>1</v>
      </c>
      <c r="B4" s="55" t="s">
        <v>72</v>
      </c>
      <c r="C4" s="55" t="s">
        <v>28</v>
      </c>
      <c r="D4" s="55" t="s">
        <v>29</v>
      </c>
      <c r="F4" s="55" t="s">
        <v>19</v>
      </c>
      <c r="G4" s="55" t="s">
        <v>20</v>
      </c>
      <c r="H4" s="55" t="s">
        <v>97</v>
      </c>
      <c r="I4" s="56">
        <v>5</v>
      </c>
      <c r="J4" s="54">
        <v>16</v>
      </c>
      <c r="K4" s="56">
        <v>1</v>
      </c>
      <c r="L4" s="54">
        <v>3</v>
      </c>
      <c r="M4" s="54">
        <v>20</v>
      </c>
      <c r="N4" s="55">
        <f>IF(OR('Gereden wedstrijden'!$L$7=4,'Gereden wedstrijden'!$L$7=5),LARGE(I4:M4,1),0)</f>
        <v>20</v>
      </c>
      <c r="O4" s="55">
        <f>IF('Gereden wedstrijden'!$L$7=5,LARGE(I4:M4,2),0)</f>
        <v>16</v>
      </c>
      <c r="P4" s="55">
        <f t="shared" ref="P4:P16" si="0">SUM(I4:M4)-SUM(N4:O4)</f>
        <v>9</v>
      </c>
      <c r="Q4" s="55" t="s">
        <v>575</v>
      </c>
    </row>
    <row r="5" spans="1:17" s="48" customFormat="1" x14ac:dyDescent="0.25">
      <c r="A5" s="48">
        <v>2</v>
      </c>
      <c r="B5" s="48" t="s">
        <v>69</v>
      </c>
      <c r="C5" s="48" t="s">
        <v>22</v>
      </c>
      <c r="D5" s="48" t="s">
        <v>23</v>
      </c>
      <c r="F5" s="48" t="s">
        <v>19</v>
      </c>
      <c r="G5" s="48" t="s">
        <v>20</v>
      </c>
      <c r="H5" s="48" t="s">
        <v>95</v>
      </c>
      <c r="I5" s="47">
        <v>2</v>
      </c>
      <c r="J5" s="49">
        <v>4</v>
      </c>
      <c r="K5" s="47">
        <v>6</v>
      </c>
      <c r="L5" s="49">
        <v>16</v>
      </c>
      <c r="M5" s="49">
        <v>9</v>
      </c>
      <c r="N5" s="48">
        <f>IF(OR('Gereden wedstrijden'!$L$7=4,'Gereden wedstrijden'!$L$7=5),LARGE(I5:M5,1),0)</f>
        <v>16</v>
      </c>
      <c r="O5" s="48">
        <f>IF('Gereden wedstrijden'!$L$7=5,LARGE(I5:M5,2),0)</f>
        <v>9</v>
      </c>
      <c r="P5" s="48">
        <f t="shared" si="0"/>
        <v>12</v>
      </c>
      <c r="Q5" s="48" t="s">
        <v>576</v>
      </c>
    </row>
    <row r="6" spans="1:17" s="48" customFormat="1" x14ac:dyDescent="0.25">
      <c r="A6" s="48">
        <v>3</v>
      </c>
      <c r="B6" s="48" t="s">
        <v>74</v>
      </c>
      <c r="C6" s="48" t="s">
        <v>32</v>
      </c>
      <c r="D6" s="48" t="s">
        <v>33</v>
      </c>
      <c r="F6" s="48" t="s">
        <v>19</v>
      </c>
      <c r="G6" s="48" t="s">
        <v>20</v>
      </c>
      <c r="H6" s="48" t="s">
        <v>97</v>
      </c>
      <c r="I6" s="49">
        <v>7</v>
      </c>
      <c r="J6" s="47">
        <v>3</v>
      </c>
      <c r="K6" s="47">
        <v>17</v>
      </c>
      <c r="L6" s="49">
        <v>2</v>
      </c>
      <c r="M6" s="49">
        <v>13</v>
      </c>
      <c r="N6" s="48">
        <f>IF(OR('Gereden wedstrijden'!$L$7=4,'Gereden wedstrijden'!$L$7=5),LARGE(I6:M6,1),0)</f>
        <v>17</v>
      </c>
      <c r="O6" s="48">
        <f>IF('Gereden wedstrijden'!$L$7=5,LARGE(I6:M6,2),0)</f>
        <v>13</v>
      </c>
      <c r="P6" s="48">
        <f t="shared" si="0"/>
        <v>12</v>
      </c>
      <c r="Q6" s="48" t="s">
        <v>576</v>
      </c>
    </row>
    <row r="7" spans="1:17" s="48" customFormat="1" x14ac:dyDescent="0.25">
      <c r="A7" s="48">
        <v>4</v>
      </c>
      <c r="B7" s="48" t="s">
        <v>80</v>
      </c>
      <c r="C7" s="48" t="s">
        <v>44</v>
      </c>
      <c r="D7" s="48" t="s">
        <v>45</v>
      </c>
      <c r="F7" s="48" t="s">
        <v>19</v>
      </c>
      <c r="G7" s="48" t="s">
        <v>20</v>
      </c>
      <c r="H7" s="48" t="s">
        <v>98</v>
      </c>
      <c r="I7" s="47">
        <v>12</v>
      </c>
      <c r="J7" s="49">
        <v>25</v>
      </c>
      <c r="K7" s="47">
        <v>2</v>
      </c>
      <c r="L7" s="49">
        <v>5</v>
      </c>
      <c r="M7" s="49">
        <v>6</v>
      </c>
      <c r="N7" s="48">
        <f>IF(OR('Gereden wedstrijden'!$L$7=4,'Gereden wedstrijden'!$L$7=5),LARGE(I7:M7,1),0)</f>
        <v>25</v>
      </c>
      <c r="O7" s="48">
        <f>IF('Gereden wedstrijden'!$L$7=5,LARGE(I7:M7,2),0)</f>
        <v>12</v>
      </c>
      <c r="P7" s="48">
        <f t="shared" si="0"/>
        <v>13</v>
      </c>
      <c r="Q7" s="48" t="s">
        <v>576</v>
      </c>
    </row>
    <row r="8" spans="1:17" s="6" customFormat="1" x14ac:dyDescent="0.25">
      <c r="A8" s="6">
        <v>5</v>
      </c>
      <c r="B8" s="59" t="s">
        <v>458</v>
      </c>
      <c r="C8" s="59" t="s">
        <v>459</v>
      </c>
      <c r="D8" s="59" t="s">
        <v>460</v>
      </c>
      <c r="F8" s="6" t="s">
        <v>19</v>
      </c>
      <c r="G8" s="7" t="s">
        <v>20</v>
      </c>
      <c r="H8" s="7" t="s">
        <v>98</v>
      </c>
      <c r="I8" s="26">
        <v>99</v>
      </c>
      <c r="J8" s="26">
        <v>99</v>
      </c>
      <c r="K8" s="26">
        <v>3</v>
      </c>
      <c r="L8" s="26">
        <v>11</v>
      </c>
      <c r="M8" s="26">
        <v>1</v>
      </c>
      <c r="N8" s="6">
        <f>IF(OR('Gereden wedstrijden'!$L$7=4,'Gereden wedstrijden'!$L$7=5),LARGE(I8:M8,1),0)</f>
        <v>99</v>
      </c>
      <c r="O8" s="6">
        <f>IF('Gereden wedstrijden'!$L$7=5,LARGE(I8:M8,2),0)</f>
        <v>99</v>
      </c>
      <c r="P8" s="6">
        <f t="shared" si="0"/>
        <v>15</v>
      </c>
      <c r="Q8" s="6" t="s">
        <v>597</v>
      </c>
    </row>
    <row r="9" spans="1:17" s="48" customFormat="1" x14ac:dyDescent="0.25">
      <c r="A9" s="48">
        <v>6</v>
      </c>
      <c r="B9" s="48" t="s">
        <v>75</v>
      </c>
      <c r="C9" s="48" t="s">
        <v>34</v>
      </c>
      <c r="D9" s="48" t="s">
        <v>35</v>
      </c>
      <c r="F9" s="48" t="s">
        <v>19</v>
      </c>
      <c r="G9" s="48" t="s">
        <v>20</v>
      </c>
      <c r="H9" s="48" t="s">
        <v>98</v>
      </c>
      <c r="I9" s="47">
        <v>8</v>
      </c>
      <c r="J9" s="49">
        <v>15</v>
      </c>
      <c r="K9" s="47">
        <v>7</v>
      </c>
      <c r="L9" s="49">
        <v>1</v>
      </c>
      <c r="M9" s="49">
        <v>15</v>
      </c>
      <c r="N9" s="48">
        <f>IF(OR('Gereden wedstrijden'!$L$7=4,'Gereden wedstrijden'!$L$7=5),LARGE(I9:M9,1),0)</f>
        <v>15</v>
      </c>
      <c r="O9" s="48">
        <f>IF('Gereden wedstrijden'!$L$7=5,LARGE(I9:M9,2),0)</f>
        <v>15</v>
      </c>
      <c r="P9" s="48">
        <f t="shared" si="0"/>
        <v>16</v>
      </c>
      <c r="Q9" s="48" t="s">
        <v>576</v>
      </c>
    </row>
    <row r="10" spans="1:17" s="48" customFormat="1" x14ac:dyDescent="0.25">
      <c r="A10" s="48">
        <v>7</v>
      </c>
      <c r="B10" s="48" t="s">
        <v>85</v>
      </c>
      <c r="C10" s="48" t="s">
        <v>53</v>
      </c>
      <c r="D10" s="48" t="s">
        <v>54</v>
      </c>
      <c r="F10" s="48" t="s">
        <v>19</v>
      </c>
      <c r="G10" s="48" t="s">
        <v>20</v>
      </c>
      <c r="H10" s="48" t="s">
        <v>101</v>
      </c>
      <c r="I10" s="47">
        <v>18</v>
      </c>
      <c r="J10" s="49">
        <v>8</v>
      </c>
      <c r="K10" s="47">
        <v>8</v>
      </c>
      <c r="L10" s="49">
        <v>12</v>
      </c>
      <c r="M10" s="49">
        <v>7</v>
      </c>
      <c r="N10" s="48">
        <f>IF(OR('Gereden wedstrijden'!$L$7=4,'Gereden wedstrijden'!$L$7=5),LARGE(I10:M10,1),0)</f>
        <v>18</v>
      </c>
      <c r="O10" s="48">
        <f>IF('Gereden wedstrijden'!$L$7=5,LARGE(I10:M10,2),0)</f>
        <v>12</v>
      </c>
      <c r="P10" s="48">
        <f t="shared" si="0"/>
        <v>23</v>
      </c>
      <c r="Q10" s="48" t="s">
        <v>576</v>
      </c>
    </row>
    <row r="11" spans="1:17" s="48" customFormat="1" x14ac:dyDescent="0.25">
      <c r="A11" s="48">
        <v>8</v>
      </c>
      <c r="B11" s="48" t="s">
        <v>92</v>
      </c>
      <c r="C11" s="48" t="s">
        <v>22</v>
      </c>
      <c r="D11" s="48" t="s">
        <v>64</v>
      </c>
      <c r="F11" s="48" t="s">
        <v>19</v>
      </c>
      <c r="G11" s="48" t="s">
        <v>20</v>
      </c>
      <c r="H11" s="48" t="s">
        <v>95</v>
      </c>
      <c r="I11" s="49">
        <v>25</v>
      </c>
      <c r="J11" s="47">
        <v>6</v>
      </c>
      <c r="K11" s="47">
        <v>27</v>
      </c>
      <c r="L11" s="49">
        <v>9</v>
      </c>
      <c r="M11" s="49">
        <v>8</v>
      </c>
      <c r="N11" s="48">
        <f>IF(OR('Gereden wedstrijden'!$L$7=4,'Gereden wedstrijden'!$L$7=5),LARGE(I11:M11,1),0)</f>
        <v>27</v>
      </c>
      <c r="O11" s="48">
        <f>IF('Gereden wedstrijden'!$L$7=5,LARGE(I11:M11,2),0)</f>
        <v>25</v>
      </c>
      <c r="P11" s="48">
        <f t="shared" si="0"/>
        <v>23</v>
      </c>
      <c r="Q11" s="48" t="s">
        <v>576</v>
      </c>
    </row>
    <row r="12" spans="1:17" s="48" customFormat="1" x14ac:dyDescent="0.25">
      <c r="A12" s="48">
        <v>9</v>
      </c>
      <c r="B12" s="48" t="s">
        <v>16</v>
      </c>
      <c r="C12" s="48" t="s">
        <v>17</v>
      </c>
      <c r="D12" s="48" t="s">
        <v>18</v>
      </c>
      <c r="F12" s="48" t="s">
        <v>19</v>
      </c>
      <c r="G12" s="48" t="s">
        <v>20</v>
      </c>
      <c r="H12" s="48" t="s">
        <v>21</v>
      </c>
      <c r="I12" s="49">
        <v>1</v>
      </c>
      <c r="J12" s="47">
        <v>11</v>
      </c>
      <c r="K12" s="49">
        <v>99</v>
      </c>
      <c r="L12" s="49">
        <v>23</v>
      </c>
      <c r="M12" s="49">
        <v>11</v>
      </c>
      <c r="N12" s="48">
        <f>IF(OR('Gereden wedstrijden'!$L$7=4,'Gereden wedstrijden'!$L$7=5),LARGE(I12:M12,1),0)</f>
        <v>99</v>
      </c>
      <c r="O12" s="48">
        <f>IF('Gereden wedstrijden'!$L$7=5,LARGE(I12:M12,2),0)</f>
        <v>23</v>
      </c>
      <c r="P12" s="48">
        <f t="shared" si="0"/>
        <v>23</v>
      </c>
      <c r="Q12" s="48" t="s">
        <v>576</v>
      </c>
    </row>
    <row r="13" spans="1:17" s="48" customFormat="1" x14ac:dyDescent="0.25">
      <c r="A13" s="48">
        <v>10</v>
      </c>
      <c r="B13" s="48" t="s">
        <v>88</v>
      </c>
      <c r="C13" s="48" t="s">
        <v>57</v>
      </c>
      <c r="D13" s="48" t="s">
        <v>58</v>
      </c>
      <c r="F13" s="48" t="s">
        <v>19</v>
      </c>
      <c r="G13" s="48" t="s">
        <v>20</v>
      </c>
      <c r="H13" s="48" t="s">
        <v>105</v>
      </c>
      <c r="I13" s="49">
        <v>21</v>
      </c>
      <c r="J13" s="49">
        <v>9</v>
      </c>
      <c r="K13" s="47">
        <v>30</v>
      </c>
      <c r="L13" s="49">
        <v>13</v>
      </c>
      <c r="M13" s="49">
        <v>2</v>
      </c>
      <c r="N13" s="48">
        <f>IF(OR('Gereden wedstrijden'!$L$7=4,'Gereden wedstrijden'!$L$7=5),LARGE(I13:M13,1),0)</f>
        <v>30</v>
      </c>
      <c r="O13" s="48">
        <f>IF('Gereden wedstrijden'!$L$7=5,LARGE(I13:M13,2),0)</f>
        <v>21</v>
      </c>
      <c r="P13" s="48">
        <f t="shared" si="0"/>
        <v>24</v>
      </c>
      <c r="Q13" s="48" t="s">
        <v>576</v>
      </c>
    </row>
    <row r="14" spans="1:17" s="48" customFormat="1" x14ac:dyDescent="0.25">
      <c r="A14" s="48">
        <v>11</v>
      </c>
      <c r="B14" s="48" t="s">
        <v>409</v>
      </c>
      <c r="C14" s="48" t="s">
        <v>410</v>
      </c>
      <c r="D14" s="48" t="s">
        <v>411</v>
      </c>
      <c r="E14" s="50"/>
      <c r="F14" s="48" t="s">
        <v>19</v>
      </c>
      <c r="G14" s="48" t="s">
        <v>20</v>
      </c>
      <c r="H14" s="48" t="s">
        <v>101</v>
      </c>
      <c r="I14" s="51">
        <v>99</v>
      </c>
      <c r="J14" s="51">
        <v>13</v>
      </c>
      <c r="K14" s="47">
        <v>21</v>
      </c>
      <c r="L14" s="49">
        <v>15</v>
      </c>
      <c r="M14" s="49">
        <v>3</v>
      </c>
      <c r="N14" s="48">
        <f>IF(OR('Gereden wedstrijden'!$L$7=4,'Gereden wedstrijden'!$L$7=5),LARGE(I14:M14,1),0)</f>
        <v>99</v>
      </c>
      <c r="O14" s="48">
        <f>IF('Gereden wedstrijden'!$L$7=5,LARGE(I14:M14,2),0)</f>
        <v>21</v>
      </c>
      <c r="P14" s="48">
        <f t="shared" si="0"/>
        <v>31</v>
      </c>
      <c r="Q14" s="48" t="s">
        <v>576</v>
      </c>
    </row>
    <row r="15" spans="1:17" s="48" customFormat="1" x14ac:dyDescent="0.25">
      <c r="A15" s="48">
        <v>12</v>
      </c>
      <c r="B15" s="48" t="s">
        <v>83</v>
      </c>
      <c r="C15" s="48" t="s">
        <v>50</v>
      </c>
      <c r="D15" s="48" t="s">
        <v>51</v>
      </c>
      <c r="F15" s="48" t="s">
        <v>19</v>
      </c>
      <c r="G15" s="48" t="s">
        <v>20</v>
      </c>
      <c r="H15" s="48" t="s">
        <v>104</v>
      </c>
      <c r="I15" s="47">
        <v>16</v>
      </c>
      <c r="J15" s="49">
        <v>5</v>
      </c>
      <c r="K15" s="47">
        <v>15</v>
      </c>
      <c r="L15" s="49">
        <v>99</v>
      </c>
      <c r="M15" s="49">
        <v>99</v>
      </c>
      <c r="N15" s="48">
        <f>IF(OR('Gereden wedstrijden'!$L$7=4,'Gereden wedstrijden'!$L$7=5),LARGE(I15:M15,1),0)</f>
        <v>99</v>
      </c>
      <c r="O15" s="48">
        <f>IF('Gereden wedstrijden'!$L$7=5,LARGE(I15:M15,2),0)</f>
        <v>99</v>
      </c>
      <c r="P15" s="48">
        <f t="shared" si="0"/>
        <v>36</v>
      </c>
      <c r="Q15" s="48" t="s">
        <v>576</v>
      </c>
    </row>
    <row r="16" spans="1:17" s="48" customFormat="1" x14ac:dyDescent="0.25">
      <c r="A16" s="48">
        <v>13</v>
      </c>
      <c r="B16" s="48" t="s">
        <v>421</v>
      </c>
      <c r="C16" s="48" t="s">
        <v>422</v>
      </c>
      <c r="D16" s="48" t="s">
        <v>423</v>
      </c>
      <c r="F16" s="48" t="s">
        <v>19</v>
      </c>
      <c r="G16" s="48" t="s">
        <v>20</v>
      </c>
      <c r="H16" s="48" t="s">
        <v>96</v>
      </c>
      <c r="I16" s="49">
        <v>99</v>
      </c>
      <c r="J16" s="49">
        <v>23</v>
      </c>
      <c r="K16" s="47">
        <v>13</v>
      </c>
      <c r="L16" s="49">
        <v>7</v>
      </c>
      <c r="M16" s="49">
        <v>16</v>
      </c>
      <c r="N16" s="48">
        <f>IF(OR('Gereden wedstrijden'!$L$7=4,'Gereden wedstrijden'!$L$7=5),LARGE(I16:M16,1),0)</f>
        <v>99</v>
      </c>
      <c r="O16" s="48">
        <f>IF('Gereden wedstrijden'!$L$7=5,LARGE(I16:M16,2),0)</f>
        <v>23</v>
      </c>
      <c r="P16" s="48">
        <f t="shared" si="0"/>
        <v>36</v>
      </c>
      <c r="Q16" s="48" t="s">
        <v>576</v>
      </c>
    </row>
    <row r="17" spans="1:17" s="48" customFormat="1" x14ac:dyDescent="0.25">
      <c r="A17" s="48">
        <v>14</v>
      </c>
      <c r="B17" s="48" t="s">
        <v>73</v>
      </c>
      <c r="C17" s="48" t="s">
        <v>30</v>
      </c>
      <c r="D17" s="48" t="s">
        <v>31</v>
      </c>
      <c r="F17" s="48" t="s">
        <v>19</v>
      </c>
      <c r="G17" s="48" t="s">
        <v>20</v>
      </c>
      <c r="H17" s="48" t="s">
        <v>21</v>
      </c>
      <c r="I17" s="47">
        <v>6</v>
      </c>
      <c r="J17" s="47">
        <v>12</v>
      </c>
      <c r="K17" s="47">
        <v>24</v>
      </c>
      <c r="L17" s="49">
        <v>22</v>
      </c>
      <c r="M17" s="49">
        <v>24</v>
      </c>
      <c r="N17" s="48">
        <f>IF(OR('Gereden wedstrijden'!$L$7=4,'Gereden wedstrijden'!$L$7=5),LARGE(I17:M17,1),0)</f>
        <v>24</v>
      </c>
      <c r="O17" s="48">
        <f>IF('Gereden wedstrijden'!$L$7=5,LARGE(I17:M17,2),0)</f>
        <v>24</v>
      </c>
      <c r="P17" s="48">
        <f>SUM(I17:M17)-SUM(N17:O17)</f>
        <v>40</v>
      </c>
      <c r="Q17" s="48" t="s">
        <v>576</v>
      </c>
    </row>
    <row r="18" spans="1:17" s="6" customFormat="1" x14ac:dyDescent="0.25"/>
    <row r="19" spans="1:17" s="6" customFormat="1" x14ac:dyDescent="0.25">
      <c r="A19" s="6">
        <v>15</v>
      </c>
      <c r="B19" s="21" t="s">
        <v>89</v>
      </c>
      <c r="C19" s="21" t="s">
        <v>59</v>
      </c>
      <c r="D19" s="21" t="s">
        <v>60</v>
      </c>
      <c r="F19" s="21" t="s">
        <v>19</v>
      </c>
      <c r="G19" s="21" t="s">
        <v>20</v>
      </c>
      <c r="H19" s="21" t="s">
        <v>97</v>
      </c>
      <c r="I19" s="27">
        <v>22</v>
      </c>
      <c r="J19" s="26">
        <v>19</v>
      </c>
      <c r="K19" s="27">
        <v>28</v>
      </c>
      <c r="L19" s="26">
        <v>19</v>
      </c>
      <c r="M19" s="26">
        <v>5</v>
      </c>
      <c r="N19" s="6">
        <f>IF(OR('Gereden wedstrijden'!$L$7=4,'Gereden wedstrijden'!$L$7=5),LARGE(I19:M19,1),0)</f>
        <v>28</v>
      </c>
      <c r="O19" s="6">
        <f>IF('Gereden wedstrijden'!$L$7=5,LARGE(I19:M19,2),0)</f>
        <v>22</v>
      </c>
      <c r="P19" s="6">
        <f t="shared" ref="P18:P60" si="1">SUM(I19:M19)-SUM(N19:O19)</f>
        <v>43</v>
      </c>
    </row>
    <row r="20" spans="1:17" s="6" customFormat="1" x14ac:dyDescent="0.25">
      <c r="A20" s="6">
        <v>16</v>
      </c>
      <c r="B20" s="21" t="s">
        <v>91</v>
      </c>
      <c r="C20" s="21" t="s">
        <v>62</v>
      </c>
      <c r="D20" s="21" t="s">
        <v>63</v>
      </c>
      <c r="F20" s="21" t="s">
        <v>19</v>
      </c>
      <c r="G20" s="21" t="s">
        <v>20</v>
      </c>
      <c r="H20" s="21" t="s">
        <v>106</v>
      </c>
      <c r="I20" s="26">
        <v>24</v>
      </c>
      <c r="J20" s="26">
        <v>18</v>
      </c>
      <c r="K20" s="26">
        <v>11</v>
      </c>
      <c r="L20" s="26">
        <v>99</v>
      </c>
      <c r="M20" s="26">
        <v>14</v>
      </c>
      <c r="N20" s="6">
        <f>IF(OR('Gereden wedstrijden'!$L$7=4,'Gereden wedstrijden'!$L$7=5),LARGE(I20:M20,1),0)</f>
        <v>99</v>
      </c>
      <c r="O20" s="6">
        <f>IF('Gereden wedstrijden'!$L$7=5,LARGE(I20:M20,2),0)</f>
        <v>24</v>
      </c>
      <c r="P20" s="6">
        <f t="shared" si="1"/>
        <v>43</v>
      </c>
    </row>
    <row r="21" spans="1:17" s="6" customFormat="1" x14ac:dyDescent="0.25">
      <c r="A21" s="6">
        <v>17</v>
      </c>
      <c r="B21" s="21" t="s">
        <v>93</v>
      </c>
      <c r="C21" s="21" t="s">
        <v>65</v>
      </c>
      <c r="D21" s="21" t="s">
        <v>66</v>
      </c>
      <c r="F21" s="21" t="s">
        <v>19</v>
      </c>
      <c r="G21" s="21" t="s">
        <v>20</v>
      </c>
      <c r="H21" s="21" t="s">
        <v>107</v>
      </c>
      <c r="I21" s="26">
        <v>26</v>
      </c>
      <c r="J21" s="27">
        <v>16</v>
      </c>
      <c r="K21" s="27">
        <v>19</v>
      </c>
      <c r="L21" s="26">
        <v>18</v>
      </c>
      <c r="M21" s="26">
        <v>10</v>
      </c>
      <c r="N21" s="6">
        <f>IF(OR('Gereden wedstrijden'!$L$7=4,'Gereden wedstrijden'!$L$7=5),LARGE(I21:M21,1),0)</f>
        <v>26</v>
      </c>
      <c r="O21" s="6">
        <f>IF('Gereden wedstrijden'!$L$7=5,LARGE(I21:M21,2),0)</f>
        <v>19</v>
      </c>
      <c r="P21" s="6">
        <f t="shared" si="1"/>
        <v>44</v>
      </c>
    </row>
    <row r="22" spans="1:17" s="6" customFormat="1" x14ac:dyDescent="0.25">
      <c r="A22" s="6">
        <v>18</v>
      </c>
      <c r="B22" s="21" t="s">
        <v>84</v>
      </c>
      <c r="C22" s="21" t="s">
        <v>30</v>
      </c>
      <c r="D22" s="21" t="s">
        <v>52</v>
      </c>
      <c r="F22" s="21" t="s">
        <v>19</v>
      </c>
      <c r="G22" s="21" t="s">
        <v>20</v>
      </c>
      <c r="H22" s="21" t="s">
        <v>21</v>
      </c>
      <c r="I22" s="26">
        <v>17</v>
      </c>
      <c r="J22" s="26">
        <v>24</v>
      </c>
      <c r="K22" s="27">
        <v>16</v>
      </c>
      <c r="L22" s="26">
        <v>20</v>
      </c>
      <c r="M22" s="26">
        <v>18</v>
      </c>
      <c r="N22" s="6">
        <f>IF(OR('Gereden wedstrijden'!$L$7=4,'Gereden wedstrijden'!$L$7=5),LARGE(I22:M22,1),0)</f>
        <v>24</v>
      </c>
      <c r="O22" s="6">
        <f>IF('Gereden wedstrijden'!$L$7=5,LARGE(I22:M22,2),0)</f>
        <v>20</v>
      </c>
      <c r="P22" s="6">
        <f t="shared" si="1"/>
        <v>51</v>
      </c>
    </row>
    <row r="23" spans="1:17" s="6" customFormat="1" x14ac:dyDescent="0.25">
      <c r="A23" s="6">
        <v>19</v>
      </c>
      <c r="B23" s="21" t="s">
        <v>400</v>
      </c>
      <c r="C23" s="21" t="s">
        <v>401</v>
      </c>
      <c r="D23" s="21" t="s">
        <v>402</v>
      </c>
      <c r="E23" s="35"/>
      <c r="F23" s="21" t="s">
        <v>19</v>
      </c>
      <c r="G23" s="21" t="s">
        <v>20</v>
      </c>
      <c r="H23" s="21" t="s">
        <v>104</v>
      </c>
      <c r="I23" s="34">
        <v>99</v>
      </c>
      <c r="J23" s="34">
        <v>1</v>
      </c>
      <c r="K23" s="27">
        <v>5</v>
      </c>
      <c r="L23" s="26">
        <v>99</v>
      </c>
      <c r="M23" s="26">
        <v>99</v>
      </c>
      <c r="N23" s="6">
        <f>IF(OR('Gereden wedstrijden'!$L$7=4,'Gereden wedstrijden'!$L$7=5),LARGE(I23:M23,1),0)</f>
        <v>99</v>
      </c>
      <c r="O23" s="6">
        <f>IF('Gereden wedstrijden'!$L$7=5,LARGE(I23:M23,2),0)</f>
        <v>99</v>
      </c>
      <c r="P23" s="6">
        <f t="shared" si="1"/>
        <v>105</v>
      </c>
    </row>
    <row r="24" spans="1:17" s="6" customFormat="1" x14ac:dyDescent="0.25">
      <c r="A24" s="6">
        <v>20</v>
      </c>
      <c r="B24" s="21" t="s">
        <v>536</v>
      </c>
      <c r="C24" s="21" t="s">
        <v>168</v>
      </c>
      <c r="D24" s="21" t="s">
        <v>537</v>
      </c>
      <c r="F24" s="6" t="s">
        <v>19</v>
      </c>
      <c r="G24" s="7" t="s">
        <v>20</v>
      </c>
      <c r="H24" s="6" t="s">
        <v>98</v>
      </c>
      <c r="I24" s="27">
        <v>99</v>
      </c>
      <c r="J24" s="26">
        <v>99</v>
      </c>
      <c r="K24" s="26">
        <v>99</v>
      </c>
      <c r="L24" s="26">
        <v>8</v>
      </c>
      <c r="M24" s="26">
        <v>4</v>
      </c>
      <c r="N24" s="6">
        <f>IF(OR('Gereden wedstrijden'!$L$7=4,'Gereden wedstrijden'!$L$7=5),LARGE(I24:M24,1),0)</f>
        <v>99</v>
      </c>
      <c r="O24" s="6">
        <f>IF('Gereden wedstrijden'!$L$7=5,LARGE(I24:M24,2),0)</f>
        <v>99</v>
      </c>
      <c r="P24" s="6">
        <f t="shared" si="1"/>
        <v>111</v>
      </c>
    </row>
    <row r="25" spans="1:17" s="6" customFormat="1" x14ac:dyDescent="0.25">
      <c r="A25" s="6">
        <v>21</v>
      </c>
      <c r="B25" s="21" t="s">
        <v>78</v>
      </c>
      <c r="C25" s="21" t="s">
        <v>40</v>
      </c>
      <c r="D25" s="21" t="s">
        <v>41</v>
      </c>
      <c r="F25" s="21" t="s">
        <v>19</v>
      </c>
      <c r="G25" s="21" t="s">
        <v>20</v>
      </c>
      <c r="H25" s="21" t="s">
        <v>101</v>
      </c>
      <c r="I25" s="27">
        <v>11</v>
      </c>
      <c r="J25" s="27">
        <v>2</v>
      </c>
      <c r="K25" s="26">
        <v>99</v>
      </c>
      <c r="L25" s="26">
        <v>99</v>
      </c>
      <c r="M25" s="26">
        <v>99</v>
      </c>
      <c r="N25" s="6">
        <f>IF(OR('Gereden wedstrijden'!$L$7=4,'Gereden wedstrijden'!$L$7=5),LARGE(I25:M25,1),0)</f>
        <v>99</v>
      </c>
      <c r="O25" s="6">
        <f>IF('Gereden wedstrijden'!$L$7=5,LARGE(I25:M25,2),0)</f>
        <v>99</v>
      </c>
      <c r="P25" s="6">
        <f t="shared" si="1"/>
        <v>112</v>
      </c>
    </row>
    <row r="26" spans="1:17" s="6" customFormat="1" x14ac:dyDescent="0.25">
      <c r="A26" s="6">
        <v>22</v>
      </c>
      <c r="B26" s="41" t="s">
        <v>461</v>
      </c>
      <c r="C26" s="41" t="s">
        <v>462</v>
      </c>
      <c r="D26" s="41" t="s">
        <v>463</v>
      </c>
      <c r="F26" s="6" t="s">
        <v>19</v>
      </c>
      <c r="G26" s="7" t="s">
        <v>20</v>
      </c>
      <c r="H26" s="21" t="s">
        <v>96</v>
      </c>
      <c r="I26" s="27">
        <v>99</v>
      </c>
      <c r="J26" s="26">
        <v>99</v>
      </c>
      <c r="K26" s="27">
        <v>4</v>
      </c>
      <c r="L26" s="26">
        <v>99</v>
      </c>
      <c r="M26" s="26">
        <v>12</v>
      </c>
      <c r="N26" s="6">
        <f>IF(OR('Gereden wedstrijden'!$L$7=4,'Gereden wedstrijden'!$L$7=5),LARGE(I26:M26,1),0)</f>
        <v>99</v>
      </c>
      <c r="O26" s="6">
        <f>IF('Gereden wedstrijden'!$L$7=5,LARGE(I26:M26,2),0)</f>
        <v>99</v>
      </c>
      <c r="P26" s="6">
        <f t="shared" si="1"/>
        <v>115</v>
      </c>
    </row>
    <row r="27" spans="1:17" s="6" customFormat="1" x14ac:dyDescent="0.25">
      <c r="A27" s="6">
        <v>23</v>
      </c>
      <c r="B27" s="21" t="s">
        <v>412</v>
      </c>
      <c r="C27" s="21" t="s">
        <v>401</v>
      </c>
      <c r="D27" s="21" t="s">
        <v>413</v>
      </c>
      <c r="F27" s="21" t="s">
        <v>19</v>
      </c>
      <c r="G27" s="21" t="s">
        <v>20</v>
      </c>
      <c r="H27" s="21" t="s">
        <v>104</v>
      </c>
      <c r="I27" s="26">
        <v>99</v>
      </c>
      <c r="J27" s="26">
        <v>14</v>
      </c>
      <c r="K27" s="26">
        <v>8</v>
      </c>
      <c r="L27" s="26">
        <v>99</v>
      </c>
      <c r="M27" s="26">
        <v>99</v>
      </c>
      <c r="N27" s="6">
        <f>IF(OR('Gereden wedstrijden'!$L$7=4,'Gereden wedstrijden'!$L$7=5),LARGE(I27:M27,1),0)</f>
        <v>99</v>
      </c>
      <c r="O27" s="6">
        <f>IF('Gereden wedstrijden'!$L$7=5,LARGE(I27:M27,2),0)</f>
        <v>99</v>
      </c>
      <c r="P27" s="6">
        <f t="shared" si="1"/>
        <v>121</v>
      </c>
    </row>
    <row r="28" spans="1:17" s="6" customFormat="1" x14ac:dyDescent="0.25">
      <c r="A28" s="6">
        <v>24</v>
      </c>
      <c r="B28" s="21" t="s">
        <v>538</v>
      </c>
      <c r="C28" s="21" t="s">
        <v>539</v>
      </c>
      <c r="D28" s="21" t="s">
        <v>540</v>
      </c>
      <c r="F28" s="6" t="s">
        <v>19</v>
      </c>
      <c r="G28" s="7" t="s">
        <v>20</v>
      </c>
      <c r="H28" s="6" t="s">
        <v>95</v>
      </c>
      <c r="I28" s="27">
        <v>99</v>
      </c>
      <c r="J28" s="26">
        <v>99</v>
      </c>
      <c r="K28" s="26">
        <v>99</v>
      </c>
      <c r="L28" s="26">
        <v>10</v>
      </c>
      <c r="M28" s="26">
        <v>17</v>
      </c>
      <c r="N28" s="6">
        <f>IF(OR('Gereden wedstrijden'!$L$7=4,'Gereden wedstrijden'!$L$7=5),LARGE(I28:M28,1),0)</f>
        <v>99</v>
      </c>
      <c r="O28" s="6">
        <f>IF('Gereden wedstrijden'!$L$7=5,LARGE(I28:M28,2),0)</f>
        <v>99</v>
      </c>
      <c r="P28" s="6">
        <f t="shared" si="1"/>
        <v>126</v>
      </c>
    </row>
    <row r="29" spans="1:17" s="6" customFormat="1" x14ac:dyDescent="0.25">
      <c r="A29" s="6">
        <v>25</v>
      </c>
      <c r="B29" s="21" t="s">
        <v>82</v>
      </c>
      <c r="C29" s="21" t="s">
        <v>48</v>
      </c>
      <c r="D29" s="21" t="s">
        <v>49</v>
      </c>
      <c r="F29" s="21" t="s">
        <v>19</v>
      </c>
      <c r="G29" s="21" t="s">
        <v>20</v>
      </c>
      <c r="H29" s="21" t="s">
        <v>103</v>
      </c>
      <c r="I29" s="27">
        <v>14</v>
      </c>
      <c r="J29" s="26">
        <v>22</v>
      </c>
      <c r="K29" s="26">
        <v>90</v>
      </c>
      <c r="L29" s="26">
        <v>99</v>
      </c>
      <c r="M29" s="26">
        <v>99</v>
      </c>
      <c r="N29" s="6">
        <f>IF(OR('Gereden wedstrijden'!$L$7=4,'Gereden wedstrijden'!$L$7=5),LARGE(I29:M29,1),0)</f>
        <v>99</v>
      </c>
      <c r="O29" s="6">
        <f>IF('Gereden wedstrijden'!$L$7=5,LARGE(I29:M29,2),0)</f>
        <v>99</v>
      </c>
      <c r="P29" s="6">
        <f t="shared" si="1"/>
        <v>126</v>
      </c>
    </row>
    <row r="30" spans="1:17" s="6" customFormat="1" x14ac:dyDescent="0.25">
      <c r="A30" s="6">
        <v>26</v>
      </c>
      <c r="B30" s="21" t="s">
        <v>71</v>
      </c>
      <c r="C30" s="21" t="s">
        <v>26</v>
      </c>
      <c r="D30" s="21" t="s">
        <v>27</v>
      </c>
      <c r="F30" s="21" t="s">
        <v>19</v>
      </c>
      <c r="G30" s="21" t="s">
        <v>20</v>
      </c>
      <c r="H30" s="21" t="s">
        <v>95</v>
      </c>
      <c r="I30" s="27">
        <v>4</v>
      </c>
      <c r="J30" s="26">
        <v>99</v>
      </c>
      <c r="K30" s="26">
        <v>25</v>
      </c>
      <c r="L30" s="26">
        <v>99</v>
      </c>
      <c r="M30" s="26">
        <v>99</v>
      </c>
      <c r="N30" s="6">
        <f>IF(OR('Gereden wedstrijden'!$L$7=4,'Gereden wedstrijden'!$L$7=5),LARGE(I30:M30,1),0)</f>
        <v>99</v>
      </c>
      <c r="O30" s="6">
        <f>IF('Gereden wedstrijden'!$L$7=5,LARGE(I30:M30,2),0)</f>
        <v>99</v>
      </c>
      <c r="P30" s="6">
        <f t="shared" si="1"/>
        <v>128</v>
      </c>
    </row>
    <row r="31" spans="1:17" s="6" customFormat="1" x14ac:dyDescent="0.25">
      <c r="A31" s="6">
        <v>27</v>
      </c>
      <c r="B31" s="41" t="s">
        <v>482</v>
      </c>
      <c r="C31" s="41" t="s">
        <v>483</v>
      </c>
      <c r="D31" s="41" t="s">
        <v>484</v>
      </c>
      <c r="F31" s="6" t="s">
        <v>19</v>
      </c>
      <c r="G31" s="7" t="s">
        <v>20</v>
      </c>
      <c r="H31" s="6" t="s">
        <v>103</v>
      </c>
      <c r="I31" s="27">
        <v>99</v>
      </c>
      <c r="J31" s="26">
        <v>99</v>
      </c>
      <c r="K31" s="27">
        <v>26</v>
      </c>
      <c r="L31" s="26">
        <v>4</v>
      </c>
      <c r="M31" s="26">
        <v>99</v>
      </c>
      <c r="N31" s="6">
        <f>IF(OR('Gereden wedstrijden'!$L$7=4,'Gereden wedstrijden'!$L$7=5),LARGE(I31:M31,1),0)</f>
        <v>99</v>
      </c>
      <c r="O31" s="6">
        <f>IF('Gereden wedstrijden'!$L$7=5,LARGE(I31:M31,2),0)</f>
        <v>99</v>
      </c>
      <c r="P31" s="6">
        <f t="shared" si="1"/>
        <v>129</v>
      </c>
    </row>
    <row r="32" spans="1:17" s="6" customFormat="1" x14ac:dyDescent="0.25">
      <c r="A32" s="6">
        <v>28</v>
      </c>
      <c r="B32" s="21" t="s">
        <v>76</v>
      </c>
      <c r="C32" s="21" t="s">
        <v>36</v>
      </c>
      <c r="D32" s="21" t="s">
        <v>37</v>
      </c>
      <c r="F32" s="21" t="s">
        <v>19</v>
      </c>
      <c r="G32" s="21" t="s">
        <v>20</v>
      </c>
      <c r="H32" s="21" t="s">
        <v>99</v>
      </c>
      <c r="I32" s="26">
        <v>9</v>
      </c>
      <c r="J32" s="26">
        <v>99</v>
      </c>
      <c r="K32" s="27">
        <v>99</v>
      </c>
      <c r="L32" s="26">
        <v>21</v>
      </c>
      <c r="M32" s="26">
        <v>99</v>
      </c>
      <c r="N32" s="6">
        <f>IF(OR('Gereden wedstrijden'!$L$7=4,'Gereden wedstrijden'!$L$7=5),LARGE(I32:M32,1),0)</f>
        <v>99</v>
      </c>
      <c r="O32" s="6">
        <f>IF('Gereden wedstrijden'!$L$7=5,LARGE(I32:M32,2),0)</f>
        <v>99</v>
      </c>
      <c r="P32" s="6">
        <f t="shared" si="1"/>
        <v>129</v>
      </c>
    </row>
    <row r="33" spans="1:17" s="6" customFormat="1" x14ac:dyDescent="0.25">
      <c r="A33" s="6">
        <v>29</v>
      </c>
      <c r="B33" s="21" t="s">
        <v>86</v>
      </c>
      <c r="C33" s="21" t="s">
        <v>36</v>
      </c>
      <c r="D33" s="21" t="s">
        <v>55</v>
      </c>
      <c r="F33" s="21" t="s">
        <v>19</v>
      </c>
      <c r="G33" s="21" t="s">
        <v>20</v>
      </c>
      <c r="H33" s="21" t="s">
        <v>99</v>
      </c>
      <c r="I33" s="26">
        <v>19</v>
      </c>
      <c r="J33" s="26">
        <v>99</v>
      </c>
      <c r="K33" s="34">
        <v>99</v>
      </c>
      <c r="L33" s="34">
        <v>14</v>
      </c>
      <c r="M33" s="34">
        <v>99</v>
      </c>
      <c r="N33" s="6">
        <f>IF(OR('Gereden wedstrijden'!$L$7=4,'Gereden wedstrijden'!$L$7=5),LARGE(I33:M33,1),0)</f>
        <v>99</v>
      </c>
      <c r="O33" s="6">
        <f>IF('Gereden wedstrijden'!$L$7=5,LARGE(I33:M33,2),0)</f>
        <v>99</v>
      </c>
      <c r="P33" s="6">
        <f t="shared" si="1"/>
        <v>132</v>
      </c>
    </row>
    <row r="34" spans="1:17" s="6" customFormat="1" x14ac:dyDescent="0.25">
      <c r="A34" s="6">
        <v>30</v>
      </c>
      <c r="B34" s="21" t="s">
        <v>414</v>
      </c>
      <c r="C34" s="21" t="s">
        <v>415</v>
      </c>
      <c r="D34" s="21" t="s">
        <v>416</v>
      </c>
      <c r="F34" s="21" t="s">
        <v>19</v>
      </c>
      <c r="G34" s="21" t="s">
        <v>20</v>
      </c>
      <c r="H34" s="21" t="s">
        <v>98</v>
      </c>
      <c r="I34" s="26">
        <v>99</v>
      </c>
      <c r="J34" s="26">
        <v>20</v>
      </c>
      <c r="K34" s="26">
        <v>13</v>
      </c>
      <c r="L34" s="26">
        <v>99</v>
      </c>
      <c r="M34" s="26">
        <v>99</v>
      </c>
      <c r="N34" s="6">
        <f>IF(OR('Gereden wedstrijden'!$L$7=4,'Gereden wedstrijden'!$L$7=5),LARGE(I34:M34,1),0)</f>
        <v>99</v>
      </c>
      <c r="O34" s="6">
        <f>IF('Gereden wedstrijden'!$L$7=5,LARGE(I34:M34,2),0)</f>
        <v>99</v>
      </c>
      <c r="P34" s="6">
        <f t="shared" si="1"/>
        <v>132</v>
      </c>
      <c r="Q34" s="8"/>
    </row>
    <row r="35" spans="1:17" s="6" customFormat="1" x14ac:dyDescent="0.25">
      <c r="A35" s="6">
        <v>31</v>
      </c>
      <c r="B35" s="21" t="s">
        <v>79</v>
      </c>
      <c r="C35" s="21" t="s">
        <v>42</v>
      </c>
      <c r="D35" s="21" t="s">
        <v>43</v>
      </c>
      <c r="F35" s="21" t="s">
        <v>19</v>
      </c>
      <c r="G35" s="21" t="s">
        <v>20</v>
      </c>
      <c r="H35" s="21" t="s">
        <v>99</v>
      </c>
      <c r="I35" s="27">
        <v>12</v>
      </c>
      <c r="J35" s="26">
        <v>99</v>
      </c>
      <c r="K35" s="26">
        <v>99</v>
      </c>
      <c r="L35" s="26">
        <v>27</v>
      </c>
      <c r="M35" s="26">
        <v>99</v>
      </c>
      <c r="N35" s="6">
        <f>IF(OR('Gereden wedstrijden'!$L$7=4,'Gereden wedstrijden'!$L$7=5),LARGE(I35:M35,1),0)</f>
        <v>99</v>
      </c>
      <c r="O35" s="6">
        <f>IF('Gereden wedstrijden'!$L$7=5,LARGE(I35:M35,2),0)</f>
        <v>99</v>
      </c>
      <c r="P35" s="6">
        <f t="shared" si="1"/>
        <v>138</v>
      </c>
    </row>
    <row r="36" spans="1:17" s="6" customFormat="1" x14ac:dyDescent="0.25">
      <c r="A36" s="6">
        <v>32</v>
      </c>
      <c r="B36" s="41" t="s">
        <v>470</v>
      </c>
      <c r="C36" s="41" t="s">
        <v>471</v>
      </c>
      <c r="D36" s="41" t="s">
        <v>472</v>
      </c>
      <c r="F36" s="6" t="s">
        <v>19</v>
      </c>
      <c r="G36" s="7" t="s">
        <v>20</v>
      </c>
      <c r="H36" s="21" t="s">
        <v>96</v>
      </c>
      <c r="I36" s="26">
        <v>99</v>
      </c>
      <c r="J36" s="26">
        <v>99</v>
      </c>
      <c r="K36" s="27">
        <v>18</v>
      </c>
      <c r="L36" s="26">
        <v>99</v>
      </c>
      <c r="M36" s="26">
        <v>23</v>
      </c>
      <c r="N36" s="6">
        <f>IF(OR('Gereden wedstrijden'!$L$7=4,'Gereden wedstrijden'!$L$7=5),LARGE(I36:M36,1),0)</f>
        <v>99</v>
      </c>
      <c r="O36" s="6">
        <f>IF('Gereden wedstrijden'!$L$7=5,LARGE(I36:M36,2),0)</f>
        <v>99</v>
      </c>
      <c r="P36" s="6">
        <f t="shared" si="1"/>
        <v>140</v>
      </c>
    </row>
    <row r="37" spans="1:17" s="6" customFormat="1" x14ac:dyDescent="0.25">
      <c r="A37" s="6">
        <v>33</v>
      </c>
      <c r="B37" s="41" t="s">
        <v>476</v>
      </c>
      <c r="C37" s="41" t="s">
        <v>477</v>
      </c>
      <c r="D37" s="41" t="s">
        <v>478</v>
      </c>
      <c r="F37" s="6" t="s">
        <v>19</v>
      </c>
      <c r="G37" s="7" t="s">
        <v>20</v>
      </c>
      <c r="H37" s="21" t="s">
        <v>104</v>
      </c>
      <c r="I37" s="27">
        <v>99</v>
      </c>
      <c r="J37" s="26">
        <v>99</v>
      </c>
      <c r="K37" s="27">
        <v>22</v>
      </c>
      <c r="L37" s="26">
        <v>99</v>
      </c>
      <c r="M37" s="26">
        <v>21</v>
      </c>
      <c r="N37" s="6">
        <f>IF(OR('Gereden wedstrijden'!$L$7=4,'Gereden wedstrijden'!$L$7=5),LARGE(I37:M37,1),0)</f>
        <v>99</v>
      </c>
      <c r="O37" s="6">
        <f>IF('Gereden wedstrijden'!$L$7=5,LARGE(I37:M37,2),0)</f>
        <v>99</v>
      </c>
      <c r="P37" s="6">
        <f t="shared" si="1"/>
        <v>142</v>
      </c>
      <c r="Q37" s="8"/>
    </row>
    <row r="38" spans="1:17" s="6" customFormat="1" x14ac:dyDescent="0.25">
      <c r="A38" s="6">
        <v>34</v>
      </c>
      <c r="B38" s="21" t="s">
        <v>90</v>
      </c>
      <c r="C38" s="21" t="s">
        <v>42</v>
      </c>
      <c r="D38" s="21" t="s">
        <v>61</v>
      </c>
      <c r="F38" s="21" t="s">
        <v>19</v>
      </c>
      <c r="G38" s="21" t="s">
        <v>20</v>
      </c>
      <c r="H38" s="21" t="s">
        <v>99</v>
      </c>
      <c r="I38" s="26">
        <v>23</v>
      </c>
      <c r="J38" s="26">
        <v>99</v>
      </c>
      <c r="K38" s="27">
        <v>99</v>
      </c>
      <c r="L38" s="26">
        <v>25</v>
      </c>
      <c r="M38" s="26">
        <v>99</v>
      </c>
      <c r="N38" s="6">
        <f>IF(OR('Gereden wedstrijden'!$L$7=4,'Gereden wedstrijden'!$L$7=5),LARGE(I38:M38,1),0)</f>
        <v>99</v>
      </c>
      <c r="O38" s="6">
        <f>IF('Gereden wedstrijden'!$L$7=5,LARGE(I38:M38,2),0)</f>
        <v>99</v>
      </c>
      <c r="P38" s="6">
        <f t="shared" si="1"/>
        <v>147</v>
      </c>
    </row>
    <row r="39" spans="1:17" s="6" customFormat="1" x14ac:dyDescent="0.25">
      <c r="A39" s="6">
        <v>35</v>
      </c>
      <c r="B39" s="21" t="s">
        <v>546</v>
      </c>
      <c r="C39" s="21" t="s">
        <v>547</v>
      </c>
      <c r="D39" s="21" t="s">
        <v>548</v>
      </c>
      <c r="F39" s="6" t="s">
        <v>19</v>
      </c>
      <c r="G39" s="7" t="s">
        <v>20</v>
      </c>
      <c r="H39" s="6" t="s">
        <v>105</v>
      </c>
      <c r="I39" s="27">
        <v>99</v>
      </c>
      <c r="J39" s="26">
        <v>99</v>
      </c>
      <c r="K39" s="26">
        <v>99</v>
      </c>
      <c r="L39" s="26">
        <v>26</v>
      </c>
      <c r="M39" s="26">
        <v>22</v>
      </c>
      <c r="N39" s="6">
        <f>IF(OR('Gereden wedstrijden'!$L$7=4,'Gereden wedstrijden'!$L$7=5),LARGE(I39:M39,1),0)</f>
        <v>99</v>
      </c>
      <c r="O39" s="6">
        <f>IF('Gereden wedstrijden'!$L$7=5,LARGE(I39:M39,2),0)</f>
        <v>99</v>
      </c>
      <c r="P39" s="6">
        <f t="shared" si="1"/>
        <v>147</v>
      </c>
    </row>
    <row r="40" spans="1:17" s="6" customFormat="1" x14ac:dyDescent="0.25">
      <c r="A40" s="6">
        <v>36</v>
      </c>
      <c r="B40" s="21" t="s">
        <v>424</v>
      </c>
      <c r="C40" s="21" t="s">
        <v>425</v>
      </c>
      <c r="D40" s="21" t="s">
        <v>426</v>
      </c>
      <c r="F40" s="21" t="s">
        <v>19</v>
      </c>
      <c r="G40" s="21" t="s">
        <v>20</v>
      </c>
      <c r="H40" s="21" t="s">
        <v>103</v>
      </c>
      <c r="I40" s="26">
        <v>99</v>
      </c>
      <c r="J40" s="26">
        <v>26</v>
      </c>
      <c r="K40" s="27">
        <v>29</v>
      </c>
      <c r="L40" s="26">
        <v>99</v>
      </c>
      <c r="M40" s="26">
        <v>99</v>
      </c>
      <c r="N40" s="6">
        <f>IF(OR('Gereden wedstrijden'!$L$7=4,'Gereden wedstrijden'!$L$7=5),LARGE(I40:M40,1),0)</f>
        <v>99</v>
      </c>
      <c r="O40" s="6">
        <f>IF('Gereden wedstrijden'!$L$7=5,LARGE(I40:M40,2),0)</f>
        <v>99</v>
      </c>
      <c r="P40" s="6">
        <f t="shared" si="1"/>
        <v>154</v>
      </c>
    </row>
    <row r="41" spans="1:17" s="6" customFormat="1" x14ac:dyDescent="0.25">
      <c r="A41" s="6">
        <v>37</v>
      </c>
      <c r="B41" s="21" t="s">
        <v>70</v>
      </c>
      <c r="C41" s="21" t="s">
        <v>24</v>
      </c>
      <c r="D41" s="21" t="s">
        <v>25</v>
      </c>
      <c r="F41" s="21" t="s">
        <v>19</v>
      </c>
      <c r="G41" s="21" t="s">
        <v>20</v>
      </c>
      <c r="H41" s="21" t="s">
        <v>96</v>
      </c>
      <c r="I41" s="27">
        <v>3</v>
      </c>
      <c r="J41" s="26">
        <v>99</v>
      </c>
      <c r="K41" s="26">
        <v>99</v>
      </c>
      <c r="L41" s="26">
        <v>99</v>
      </c>
      <c r="M41" s="26">
        <v>99</v>
      </c>
      <c r="N41" s="6">
        <f>IF(OR('Gereden wedstrijden'!$L$7=4,'Gereden wedstrijden'!$L$7=5),LARGE(I41:M41,1),0)</f>
        <v>99</v>
      </c>
      <c r="O41" s="6">
        <f>IF('Gereden wedstrijden'!$L$7=5,LARGE(I41:M41,2),0)</f>
        <v>99</v>
      </c>
      <c r="P41" s="6">
        <f t="shared" si="1"/>
        <v>201</v>
      </c>
    </row>
    <row r="42" spans="1:17" s="6" customFormat="1" x14ac:dyDescent="0.25">
      <c r="A42" s="6">
        <v>38</v>
      </c>
      <c r="B42" s="21" t="s">
        <v>533</v>
      </c>
      <c r="C42" s="21" t="s">
        <v>534</v>
      </c>
      <c r="D42" s="21" t="s">
        <v>535</v>
      </c>
      <c r="F42" s="6" t="s">
        <v>19</v>
      </c>
      <c r="G42" s="7" t="s">
        <v>20</v>
      </c>
      <c r="H42" s="6" t="s">
        <v>105</v>
      </c>
      <c r="I42" s="26">
        <v>99</v>
      </c>
      <c r="J42" s="27">
        <v>99</v>
      </c>
      <c r="K42" s="26">
        <v>99</v>
      </c>
      <c r="L42" s="26">
        <v>6</v>
      </c>
      <c r="M42" s="26">
        <v>99</v>
      </c>
      <c r="N42" s="6">
        <f>IF(OR('Gereden wedstrijden'!$L$7=4,'Gereden wedstrijden'!$L$7=5),LARGE(I42:M42,1),0)</f>
        <v>99</v>
      </c>
      <c r="O42" s="6">
        <f>IF('Gereden wedstrijden'!$L$7=5,LARGE(I42:M42,2),0)</f>
        <v>99</v>
      </c>
      <c r="P42" s="6">
        <f t="shared" si="1"/>
        <v>204</v>
      </c>
    </row>
    <row r="43" spans="1:17" s="6" customFormat="1" x14ac:dyDescent="0.25">
      <c r="A43" s="6">
        <v>39</v>
      </c>
      <c r="B43" s="21" t="s">
        <v>403</v>
      </c>
      <c r="C43" s="21" t="s">
        <v>404</v>
      </c>
      <c r="D43" s="21" t="s">
        <v>405</v>
      </c>
      <c r="F43" s="21" t="s">
        <v>19</v>
      </c>
      <c r="G43" s="21" t="s">
        <v>20</v>
      </c>
      <c r="H43" s="21" t="s">
        <v>105</v>
      </c>
      <c r="I43" s="26">
        <v>99</v>
      </c>
      <c r="J43" s="26">
        <v>7</v>
      </c>
      <c r="K43" s="27">
        <v>99</v>
      </c>
      <c r="L43" s="26">
        <v>99</v>
      </c>
      <c r="M43" s="26">
        <v>99</v>
      </c>
      <c r="N43" s="6">
        <f>IF(OR('Gereden wedstrijden'!$L$7=4,'Gereden wedstrijden'!$L$7=5),LARGE(I43:M43,1),0)</f>
        <v>99</v>
      </c>
      <c r="O43" s="6">
        <f>IF('Gereden wedstrijden'!$L$7=5,LARGE(I43:M43,2),0)</f>
        <v>99</v>
      </c>
      <c r="P43" s="6">
        <f t="shared" si="1"/>
        <v>205</v>
      </c>
    </row>
    <row r="44" spans="1:17" s="6" customFormat="1" x14ac:dyDescent="0.25">
      <c r="A44" s="6">
        <v>40</v>
      </c>
      <c r="B44" s="41" t="s">
        <v>464</v>
      </c>
      <c r="C44" s="41" t="s">
        <v>465</v>
      </c>
      <c r="D44" s="41" t="s">
        <v>466</v>
      </c>
      <c r="F44" s="6" t="s">
        <v>19</v>
      </c>
      <c r="G44" s="7" t="s">
        <v>20</v>
      </c>
      <c r="H44" s="21" t="s">
        <v>102</v>
      </c>
      <c r="I44" s="26">
        <v>99</v>
      </c>
      <c r="J44" s="26">
        <v>99</v>
      </c>
      <c r="K44" s="26">
        <v>8</v>
      </c>
      <c r="L44" s="26">
        <v>99</v>
      </c>
      <c r="M44" s="26">
        <v>99</v>
      </c>
      <c r="N44" s="6">
        <f>IF(OR('Gereden wedstrijden'!$L$7=4,'Gereden wedstrijden'!$L$7=5),LARGE(I44:M44,1),0)</f>
        <v>99</v>
      </c>
      <c r="O44" s="6">
        <f>IF('Gereden wedstrijden'!$L$7=5,LARGE(I44:M44,2),0)</f>
        <v>99</v>
      </c>
      <c r="P44" s="6">
        <f t="shared" si="1"/>
        <v>206</v>
      </c>
    </row>
    <row r="45" spans="1:17" s="6" customFormat="1" x14ac:dyDescent="0.25">
      <c r="A45" s="6">
        <v>41</v>
      </c>
      <c r="B45" s="21" t="s">
        <v>406</v>
      </c>
      <c r="C45" s="21" t="s">
        <v>407</v>
      </c>
      <c r="D45" s="21" t="s">
        <v>408</v>
      </c>
      <c r="F45" s="21" t="s">
        <v>19</v>
      </c>
      <c r="G45" s="21" t="s">
        <v>20</v>
      </c>
      <c r="H45" s="21" t="s">
        <v>105</v>
      </c>
      <c r="I45" s="27">
        <v>99</v>
      </c>
      <c r="J45" s="26">
        <v>10</v>
      </c>
      <c r="K45" s="27">
        <v>99</v>
      </c>
      <c r="L45" s="26">
        <v>99</v>
      </c>
      <c r="M45" s="26">
        <v>99</v>
      </c>
      <c r="N45" s="6">
        <f>IF(OR('Gereden wedstrijden'!$L$7=4,'Gereden wedstrijden'!$L$7=5),LARGE(I45:M45,1),0)</f>
        <v>99</v>
      </c>
      <c r="O45" s="6">
        <f>IF('Gereden wedstrijden'!$L$7=5,LARGE(I45:M45,2),0)</f>
        <v>99</v>
      </c>
      <c r="P45" s="6">
        <f t="shared" si="1"/>
        <v>208</v>
      </c>
    </row>
    <row r="46" spans="1:17" s="9" customFormat="1" x14ac:dyDescent="0.25">
      <c r="A46" s="6">
        <v>42</v>
      </c>
      <c r="B46" s="21" t="s">
        <v>77</v>
      </c>
      <c r="C46" s="21" t="s">
        <v>38</v>
      </c>
      <c r="D46" s="21" t="s">
        <v>39</v>
      </c>
      <c r="E46" s="6"/>
      <c r="F46" s="21" t="s">
        <v>19</v>
      </c>
      <c r="G46" s="21" t="s">
        <v>20</v>
      </c>
      <c r="H46" s="21" t="s">
        <v>100</v>
      </c>
      <c r="I46" s="27">
        <v>10</v>
      </c>
      <c r="J46" s="26">
        <v>99</v>
      </c>
      <c r="K46" s="34">
        <v>99</v>
      </c>
      <c r="L46" s="34">
        <v>99</v>
      </c>
      <c r="M46" s="34">
        <v>99</v>
      </c>
      <c r="N46" s="6">
        <f>IF(OR('Gereden wedstrijden'!$L$7=4,'Gereden wedstrijden'!$L$7=5),LARGE(I46:M46,1),0)</f>
        <v>99</v>
      </c>
      <c r="O46" s="6">
        <f>IF('Gereden wedstrijden'!$L$7=5,LARGE(I46:M46,2),0)</f>
        <v>99</v>
      </c>
      <c r="P46" s="6">
        <f t="shared" si="1"/>
        <v>208</v>
      </c>
      <c r="Q46" s="6"/>
    </row>
    <row r="47" spans="1:17" s="9" customFormat="1" x14ac:dyDescent="0.25">
      <c r="A47" s="6">
        <v>43</v>
      </c>
      <c r="B47" s="41" t="s">
        <v>467</v>
      </c>
      <c r="C47" s="41" t="s">
        <v>468</v>
      </c>
      <c r="D47" s="41" t="s">
        <v>469</v>
      </c>
      <c r="E47" s="6"/>
      <c r="F47" s="6" t="s">
        <v>19</v>
      </c>
      <c r="G47" s="7" t="s">
        <v>20</v>
      </c>
      <c r="H47" s="21" t="s">
        <v>104</v>
      </c>
      <c r="I47" s="26">
        <v>99</v>
      </c>
      <c r="J47" s="27">
        <v>99</v>
      </c>
      <c r="K47" s="26">
        <v>12</v>
      </c>
      <c r="L47" s="26">
        <v>99</v>
      </c>
      <c r="M47" s="26">
        <v>99</v>
      </c>
      <c r="N47" s="6">
        <f>IF(OR('Gereden wedstrijden'!$L$7=4,'Gereden wedstrijden'!$L$7=5),LARGE(I47:M47,1),0)</f>
        <v>99</v>
      </c>
      <c r="O47" s="6">
        <f>IF('Gereden wedstrijden'!$L$7=5,LARGE(I47:M47,2),0)</f>
        <v>99</v>
      </c>
      <c r="P47" s="6">
        <f t="shared" si="1"/>
        <v>210</v>
      </c>
      <c r="Q47" s="6"/>
    </row>
    <row r="48" spans="1:17" s="9" customFormat="1" x14ac:dyDescent="0.25">
      <c r="A48" s="6">
        <v>44</v>
      </c>
      <c r="B48" s="21" t="s">
        <v>81</v>
      </c>
      <c r="C48" s="21" t="s">
        <v>46</v>
      </c>
      <c r="D48" s="21" t="s">
        <v>47</v>
      </c>
      <c r="E48" s="6"/>
      <c r="F48" s="21" t="s">
        <v>19</v>
      </c>
      <c r="G48" s="21" t="s">
        <v>20</v>
      </c>
      <c r="H48" s="21" t="s">
        <v>102</v>
      </c>
      <c r="I48" s="27">
        <v>14</v>
      </c>
      <c r="J48" s="26">
        <v>99</v>
      </c>
      <c r="K48" s="26">
        <v>99</v>
      </c>
      <c r="L48" s="26">
        <v>99</v>
      </c>
      <c r="M48" s="26">
        <v>99</v>
      </c>
      <c r="N48" s="6">
        <f>IF(OR('Gereden wedstrijden'!$L$7=4,'Gereden wedstrijden'!$L$7=5),LARGE(I48:M48,1),0)</f>
        <v>99</v>
      </c>
      <c r="O48" s="6">
        <f>IF('Gereden wedstrijden'!$L$7=5,LARGE(I48:M48,2),0)</f>
        <v>99</v>
      </c>
      <c r="P48" s="6">
        <f t="shared" si="1"/>
        <v>212</v>
      </c>
      <c r="Q48" s="6"/>
    </row>
    <row r="49" spans="1:17" s="9" customFormat="1" x14ac:dyDescent="0.25">
      <c r="A49" s="6">
        <v>45</v>
      </c>
      <c r="B49" s="21" t="s">
        <v>541</v>
      </c>
      <c r="C49" s="21" t="s">
        <v>542</v>
      </c>
      <c r="D49" s="21" t="s">
        <v>543</v>
      </c>
      <c r="E49" s="6"/>
      <c r="F49" s="6" t="s">
        <v>19</v>
      </c>
      <c r="G49" s="7" t="s">
        <v>20</v>
      </c>
      <c r="H49" s="6" t="s">
        <v>97</v>
      </c>
      <c r="I49" s="27">
        <v>99</v>
      </c>
      <c r="J49" s="26">
        <v>99</v>
      </c>
      <c r="K49" s="26">
        <v>99</v>
      </c>
      <c r="L49" s="26">
        <v>17</v>
      </c>
      <c r="M49" s="26">
        <v>99</v>
      </c>
      <c r="N49" s="6">
        <f>IF(OR('Gereden wedstrijden'!$L$7=4,'Gereden wedstrijden'!$L$7=5),LARGE(I49:M49,1),0)</f>
        <v>99</v>
      </c>
      <c r="O49" s="6">
        <f>IF('Gereden wedstrijden'!$L$7=5,LARGE(I49:M49,2),0)</f>
        <v>99</v>
      </c>
      <c r="P49" s="6">
        <f t="shared" si="1"/>
        <v>215</v>
      </c>
      <c r="Q49" s="6"/>
    </row>
    <row r="50" spans="1:17" s="8" customFormat="1" x14ac:dyDescent="0.25">
      <c r="A50" s="6">
        <v>46</v>
      </c>
      <c r="B50" s="21"/>
      <c r="C50" s="22" t="s">
        <v>569</v>
      </c>
      <c r="D50" s="22" t="s">
        <v>570</v>
      </c>
      <c r="E50" s="6"/>
      <c r="F50" s="6" t="s">
        <v>19</v>
      </c>
      <c r="G50" s="7" t="s">
        <v>20</v>
      </c>
      <c r="H50" s="6" t="s">
        <v>571</v>
      </c>
      <c r="I50" s="27">
        <v>99</v>
      </c>
      <c r="J50" s="26">
        <v>99</v>
      </c>
      <c r="K50" s="26">
        <v>99</v>
      </c>
      <c r="L50" s="26">
        <v>99</v>
      </c>
      <c r="M50" s="26">
        <v>19</v>
      </c>
      <c r="N50" s="6">
        <f>IF(OR('Gereden wedstrijden'!$L$7=4,'Gereden wedstrijden'!$L$7=5),LARGE(I50:M50,1),0)</f>
        <v>99</v>
      </c>
      <c r="O50" s="6">
        <f>IF('Gereden wedstrijden'!$L$7=5,LARGE(I50:M50,2),0)</f>
        <v>99</v>
      </c>
      <c r="P50" s="6">
        <f t="shared" si="1"/>
        <v>217</v>
      </c>
      <c r="Q50" s="6"/>
    </row>
    <row r="51" spans="1:17" s="8" customFormat="1" x14ac:dyDescent="0.25">
      <c r="A51" s="6">
        <v>47</v>
      </c>
      <c r="B51" s="41" t="s">
        <v>473</v>
      </c>
      <c r="C51" s="41" t="s">
        <v>474</v>
      </c>
      <c r="D51" s="41" t="s">
        <v>475</v>
      </c>
      <c r="E51" s="6"/>
      <c r="F51" s="6" t="s">
        <v>19</v>
      </c>
      <c r="G51" s="7" t="s">
        <v>20</v>
      </c>
      <c r="H51" s="21" t="s">
        <v>96</v>
      </c>
      <c r="I51" s="26">
        <v>99</v>
      </c>
      <c r="J51" s="27">
        <v>99</v>
      </c>
      <c r="K51" s="27">
        <v>20</v>
      </c>
      <c r="L51" s="26">
        <v>99</v>
      </c>
      <c r="M51" s="26">
        <v>99</v>
      </c>
      <c r="N51" s="6">
        <f>IF(OR('Gereden wedstrijden'!$L$7=4,'Gereden wedstrijden'!$L$7=5),LARGE(I51:M51,1),0)</f>
        <v>99</v>
      </c>
      <c r="O51" s="6">
        <f>IF('Gereden wedstrijden'!$L$7=5,LARGE(I51:M51,2),0)</f>
        <v>99</v>
      </c>
      <c r="P51" s="6">
        <f t="shared" si="1"/>
        <v>218</v>
      </c>
      <c r="Q51" s="6"/>
    </row>
    <row r="52" spans="1:17" s="8" customFormat="1" x14ac:dyDescent="0.25">
      <c r="A52" s="6">
        <v>48</v>
      </c>
      <c r="B52" s="21" t="s">
        <v>87</v>
      </c>
      <c r="C52" s="21" t="s">
        <v>42</v>
      </c>
      <c r="D52" s="21" t="s">
        <v>56</v>
      </c>
      <c r="E52" s="6"/>
      <c r="F52" s="21" t="s">
        <v>19</v>
      </c>
      <c r="G52" s="21" t="s">
        <v>20</v>
      </c>
      <c r="H52" s="21" t="s">
        <v>99</v>
      </c>
      <c r="I52" s="27">
        <v>20</v>
      </c>
      <c r="J52" s="26">
        <v>99</v>
      </c>
      <c r="K52" s="26">
        <v>99</v>
      </c>
      <c r="L52" s="26">
        <v>99</v>
      </c>
      <c r="M52" s="26">
        <v>99</v>
      </c>
      <c r="N52" s="6">
        <f>IF(OR('Gereden wedstrijden'!$L$7=4,'Gereden wedstrijden'!$L$7=5),LARGE(I52:M52,1),0)</f>
        <v>99</v>
      </c>
      <c r="O52" s="6">
        <f>IF('Gereden wedstrijden'!$L$7=5,LARGE(I52:M52,2),0)</f>
        <v>99</v>
      </c>
      <c r="P52" s="6">
        <f t="shared" si="1"/>
        <v>218</v>
      </c>
      <c r="Q52" s="6"/>
    </row>
    <row r="53" spans="1:17" s="8" customFormat="1" x14ac:dyDescent="0.25">
      <c r="A53" s="6">
        <v>49</v>
      </c>
      <c r="B53" s="21" t="s">
        <v>417</v>
      </c>
      <c r="C53" s="21" t="s">
        <v>418</v>
      </c>
      <c r="D53" s="21" t="s">
        <v>419</v>
      </c>
      <c r="E53" s="6"/>
      <c r="F53" s="21" t="s">
        <v>19</v>
      </c>
      <c r="G53" s="21" t="s">
        <v>20</v>
      </c>
      <c r="H53" s="21" t="s">
        <v>420</v>
      </c>
      <c r="I53" s="27">
        <v>99</v>
      </c>
      <c r="J53" s="26">
        <v>21</v>
      </c>
      <c r="K53" s="27">
        <v>99</v>
      </c>
      <c r="L53" s="26">
        <v>99</v>
      </c>
      <c r="M53" s="26">
        <v>99</v>
      </c>
      <c r="N53" s="6">
        <f>IF(OR('Gereden wedstrijden'!$L$7=4,'Gereden wedstrijden'!$L$7=5),LARGE(I53:M53,1),0)</f>
        <v>99</v>
      </c>
      <c r="O53" s="6">
        <f>IF('Gereden wedstrijden'!$L$7=5,LARGE(I53:M53,2),0)</f>
        <v>99</v>
      </c>
      <c r="P53" s="6">
        <f t="shared" si="1"/>
        <v>219</v>
      </c>
      <c r="Q53" s="6"/>
    </row>
    <row r="54" spans="1:17" s="8" customFormat="1" x14ac:dyDescent="0.25">
      <c r="A54" s="6">
        <v>50</v>
      </c>
      <c r="B54" s="41" t="s">
        <v>479</v>
      </c>
      <c r="C54" s="41" t="s">
        <v>480</v>
      </c>
      <c r="D54" s="41" t="s">
        <v>481</v>
      </c>
      <c r="E54" s="6"/>
      <c r="F54" s="6" t="s">
        <v>19</v>
      </c>
      <c r="G54" s="7" t="s">
        <v>20</v>
      </c>
      <c r="H54" s="41" t="s">
        <v>261</v>
      </c>
      <c r="I54" s="26">
        <v>99</v>
      </c>
      <c r="J54" s="26">
        <v>99</v>
      </c>
      <c r="K54" s="26">
        <v>23</v>
      </c>
      <c r="L54" s="26">
        <v>99</v>
      </c>
      <c r="M54" s="26">
        <v>99</v>
      </c>
      <c r="N54" s="6">
        <f>IF(OR('Gereden wedstrijden'!$L$7=4,'Gereden wedstrijden'!$L$7=5),LARGE(I54:M54,1),0)</f>
        <v>99</v>
      </c>
      <c r="O54" s="6">
        <f>IF('Gereden wedstrijden'!$L$7=5,LARGE(I54:M54,2),0)</f>
        <v>99</v>
      </c>
      <c r="P54" s="6">
        <f t="shared" si="1"/>
        <v>221</v>
      </c>
      <c r="Q54" s="6"/>
    </row>
    <row r="55" spans="1:17" s="8" customFormat="1" x14ac:dyDescent="0.25">
      <c r="A55" s="6">
        <v>51</v>
      </c>
      <c r="B55" s="21" t="s">
        <v>544</v>
      </c>
      <c r="C55" s="21" t="s">
        <v>42</v>
      </c>
      <c r="D55" s="21" t="s">
        <v>545</v>
      </c>
      <c r="E55" s="6"/>
      <c r="F55" s="6" t="s">
        <v>19</v>
      </c>
      <c r="G55" s="7" t="s">
        <v>20</v>
      </c>
      <c r="H55" s="6" t="s">
        <v>99</v>
      </c>
      <c r="I55" s="27">
        <v>99</v>
      </c>
      <c r="J55" s="26">
        <v>99</v>
      </c>
      <c r="K55" s="26">
        <v>99</v>
      </c>
      <c r="L55" s="26">
        <v>24</v>
      </c>
      <c r="M55" s="26">
        <v>99</v>
      </c>
      <c r="N55" s="6">
        <f>IF(OR('Gereden wedstrijden'!$L$7=4,'Gereden wedstrijden'!$L$7=5),LARGE(I55:M55,1),0)</f>
        <v>99</v>
      </c>
      <c r="O55" s="6">
        <f>IF('Gereden wedstrijden'!$L$7=5,LARGE(I55:M55,2),0)</f>
        <v>99</v>
      </c>
      <c r="P55" s="6">
        <f t="shared" si="1"/>
        <v>222</v>
      </c>
      <c r="Q55" s="6"/>
    </row>
    <row r="56" spans="1:17" s="8" customFormat="1" x14ac:dyDescent="0.25">
      <c r="A56" s="6">
        <v>52</v>
      </c>
      <c r="B56" s="6"/>
      <c r="C56" s="6" t="s">
        <v>572</v>
      </c>
      <c r="D56" s="6" t="s">
        <v>573</v>
      </c>
      <c r="E56" s="6"/>
      <c r="F56" s="6" t="s">
        <v>19</v>
      </c>
      <c r="G56" s="7" t="s">
        <v>20</v>
      </c>
      <c r="H56" s="6" t="s">
        <v>574</v>
      </c>
      <c r="I56" s="26">
        <v>99</v>
      </c>
      <c r="J56" s="27">
        <v>99</v>
      </c>
      <c r="K56" s="26">
        <v>99</v>
      </c>
      <c r="L56" s="26">
        <v>99</v>
      </c>
      <c r="M56" s="26">
        <v>25</v>
      </c>
      <c r="N56" s="6">
        <f>IF(OR('Gereden wedstrijden'!$L$7=4,'Gereden wedstrijden'!$L$7=5),LARGE(I56:M56,1),0)</f>
        <v>99</v>
      </c>
      <c r="O56" s="6">
        <f>IF('Gereden wedstrijden'!$L$7=5,LARGE(I56:M56,2),0)</f>
        <v>99</v>
      </c>
      <c r="P56" s="6">
        <f t="shared" si="1"/>
        <v>223</v>
      </c>
      <c r="Q56" s="6"/>
    </row>
    <row r="57" spans="1:17" s="8" customFormat="1" x14ac:dyDescent="0.25">
      <c r="A57" s="6">
        <v>53</v>
      </c>
      <c r="B57" s="21" t="s">
        <v>549</v>
      </c>
      <c r="C57" s="21" t="s">
        <v>550</v>
      </c>
      <c r="D57" s="21" t="s">
        <v>512</v>
      </c>
      <c r="E57" s="6"/>
      <c r="F57" s="6" t="s">
        <v>19</v>
      </c>
      <c r="G57" s="7" t="s">
        <v>20</v>
      </c>
      <c r="H57" s="6" t="s">
        <v>107</v>
      </c>
      <c r="I57" s="27">
        <v>99</v>
      </c>
      <c r="J57" s="26">
        <v>99</v>
      </c>
      <c r="K57" s="26">
        <v>99</v>
      </c>
      <c r="L57" s="26">
        <v>90</v>
      </c>
      <c r="M57" s="26">
        <v>99</v>
      </c>
      <c r="N57" s="6">
        <f>IF(OR('Gereden wedstrijden'!$L$7=4,'Gereden wedstrijden'!$L$7=5),LARGE(I57:M57,1),0)</f>
        <v>99</v>
      </c>
      <c r="O57" s="6">
        <f>IF('Gereden wedstrijden'!$L$7=5,LARGE(I57:M57,2),0)</f>
        <v>99</v>
      </c>
      <c r="P57" s="6">
        <f t="shared" si="1"/>
        <v>288</v>
      </c>
      <c r="Q57" s="6"/>
    </row>
    <row r="58" spans="1:17" s="8" customFormat="1" x14ac:dyDescent="0.25">
      <c r="A58" s="6">
        <v>54</v>
      </c>
      <c r="B58" s="41" t="s">
        <v>485</v>
      </c>
      <c r="C58" s="41" t="s">
        <v>486</v>
      </c>
      <c r="D58" s="41" t="s">
        <v>487</v>
      </c>
      <c r="E58" s="6"/>
      <c r="F58" s="6" t="s">
        <v>19</v>
      </c>
      <c r="G58" s="7" t="s">
        <v>20</v>
      </c>
      <c r="H58" s="6" t="s">
        <v>107</v>
      </c>
      <c r="I58" s="26">
        <v>99</v>
      </c>
      <c r="J58" s="27">
        <v>99</v>
      </c>
      <c r="K58" s="27">
        <v>90</v>
      </c>
      <c r="L58" s="26">
        <v>99</v>
      </c>
      <c r="M58" s="26">
        <v>99</v>
      </c>
      <c r="N58" s="6">
        <f>IF(OR('Gereden wedstrijden'!$L$7=4,'Gereden wedstrijden'!$L$7=5),LARGE(I58:M58,1),0)</f>
        <v>99</v>
      </c>
      <c r="O58" s="6">
        <f>IF('Gereden wedstrijden'!$L$7=5,LARGE(I58:M58,2),0)</f>
        <v>99</v>
      </c>
      <c r="P58" s="6">
        <f t="shared" si="1"/>
        <v>288</v>
      </c>
      <c r="Q58" s="6"/>
    </row>
    <row r="59" spans="1:17" s="8" customFormat="1" x14ac:dyDescent="0.25">
      <c r="A59" s="6">
        <v>55</v>
      </c>
      <c r="B59" s="41" t="s">
        <v>488</v>
      </c>
      <c r="C59" s="41" t="s">
        <v>489</v>
      </c>
      <c r="D59" s="41" t="s">
        <v>490</v>
      </c>
      <c r="E59" s="6"/>
      <c r="F59" s="6" t="s">
        <v>19</v>
      </c>
      <c r="G59" s="7" t="s">
        <v>20</v>
      </c>
      <c r="H59" s="21" t="s">
        <v>96</v>
      </c>
      <c r="I59" s="26">
        <v>99</v>
      </c>
      <c r="J59" s="27">
        <v>99</v>
      </c>
      <c r="K59" s="26">
        <v>90</v>
      </c>
      <c r="L59" s="26">
        <v>99</v>
      </c>
      <c r="M59" s="26">
        <v>99</v>
      </c>
      <c r="N59" s="6">
        <f>IF(OR('Gereden wedstrijden'!$L$7=4,'Gereden wedstrijden'!$L$7=5),LARGE(I59:M59,1),0)</f>
        <v>99</v>
      </c>
      <c r="O59" s="6">
        <f>IF('Gereden wedstrijden'!$L$7=5,LARGE(I59:M59,2),0)</f>
        <v>99</v>
      </c>
      <c r="P59" s="6">
        <f t="shared" si="1"/>
        <v>288</v>
      </c>
      <c r="Q59" s="6"/>
    </row>
    <row r="60" spans="1:17" s="8" customFormat="1" x14ac:dyDescent="0.25">
      <c r="A60" s="6">
        <v>56</v>
      </c>
      <c r="B60" s="21" t="s">
        <v>94</v>
      </c>
      <c r="C60" s="21" t="s">
        <v>67</v>
      </c>
      <c r="D60" s="21" t="s">
        <v>68</v>
      </c>
      <c r="E60" s="6"/>
      <c r="F60" s="21" t="s">
        <v>19</v>
      </c>
      <c r="G60" s="21" t="s">
        <v>20</v>
      </c>
      <c r="H60" s="22" t="s">
        <v>97</v>
      </c>
      <c r="I60" s="27">
        <v>90</v>
      </c>
      <c r="J60" s="26">
        <v>99</v>
      </c>
      <c r="K60" s="26">
        <v>99</v>
      </c>
      <c r="L60" s="26">
        <v>99</v>
      </c>
      <c r="M60" s="26">
        <v>99</v>
      </c>
      <c r="N60" s="6">
        <f>IF(OR('Gereden wedstrijden'!$L$7=4,'Gereden wedstrijden'!$L$7=5),LARGE(I60:M60,1),0)</f>
        <v>99</v>
      </c>
      <c r="O60" s="6">
        <f>IF('Gereden wedstrijden'!$L$7=5,LARGE(I60:M60,2),0)</f>
        <v>99</v>
      </c>
      <c r="P60" s="6">
        <f t="shared" si="1"/>
        <v>288</v>
      </c>
      <c r="Q60" s="6"/>
    </row>
    <row r="61" spans="1:17" s="8" customFormat="1" x14ac:dyDescent="0.25">
      <c r="A61" s="6"/>
      <c r="C61" s="6"/>
      <c r="D61" s="6"/>
      <c r="E61" s="6"/>
      <c r="F61" s="6"/>
      <c r="G61" s="7"/>
      <c r="H61" s="6"/>
      <c r="I61" s="27"/>
      <c r="J61" s="26"/>
      <c r="K61" s="27"/>
      <c r="L61" s="26"/>
      <c r="M61" s="26"/>
      <c r="N61" s="2"/>
      <c r="O61" s="2"/>
      <c r="P61" s="6"/>
      <c r="Q61" s="6"/>
    </row>
    <row r="62" spans="1:17" s="5" customFormat="1" x14ac:dyDescent="0.25">
      <c r="A62" s="2"/>
      <c r="B62" s="2"/>
      <c r="C62" s="2"/>
      <c r="D62" s="2"/>
      <c r="E62" s="2"/>
      <c r="F62" s="2"/>
      <c r="G62" s="2"/>
      <c r="H62" s="2"/>
      <c r="I62" s="29"/>
      <c r="J62" s="29"/>
      <c r="K62" s="29"/>
      <c r="L62" s="29"/>
      <c r="M62" s="29"/>
      <c r="N62" s="2"/>
      <c r="O62" s="2"/>
      <c r="P62" s="2"/>
      <c r="Q62" s="2"/>
    </row>
    <row r="63" spans="1:17" s="5" customFormat="1" x14ac:dyDescent="0.25">
      <c r="B63" s="6" t="s">
        <v>529</v>
      </c>
      <c r="I63" s="30"/>
      <c r="J63" s="30"/>
      <c r="K63" s="30"/>
      <c r="L63" s="30"/>
      <c r="M63" s="30"/>
      <c r="N63" s="2"/>
      <c r="O63" s="2"/>
    </row>
    <row r="64" spans="1:17" s="5" customFormat="1" x14ac:dyDescent="0.25">
      <c r="I64" s="30"/>
      <c r="J64" s="30"/>
      <c r="K64" s="30"/>
      <c r="L64" s="30"/>
      <c r="M64" s="30"/>
      <c r="N64" s="2"/>
      <c r="O64" s="2"/>
    </row>
    <row r="65" spans="2:2" ht="18.75" x14ac:dyDescent="0.3">
      <c r="B65" s="46" t="s">
        <v>595</v>
      </c>
    </row>
    <row r="66" spans="2:2" ht="18.75" x14ac:dyDescent="0.3">
      <c r="B66" s="46" t="s">
        <v>596</v>
      </c>
    </row>
  </sheetData>
  <sortState ref="B4:P16">
    <sortCondition ref="P4:P16"/>
    <sortCondition ref="N4:N1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zoomScale="75" zoomScaleNormal="75" workbookViewId="0">
      <selection activeCell="A16" sqref="A16:XFD16"/>
    </sheetView>
  </sheetViews>
  <sheetFormatPr defaultColWidth="9.140625" defaultRowHeight="15" outlineLevelCol="1" x14ac:dyDescent="0.25"/>
  <cols>
    <col min="1" max="1" width="5.28515625" style="27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1.28515625" style="29" bestFit="1" customWidth="1"/>
    <col min="10" max="10" width="11.5703125" style="36" bestFit="1" customWidth="1"/>
    <col min="11" max="11" width="13.42578125" style="29" bestFit="1" customWidth="1"/>
    <col min="12" max="13" width="12.28515625" style="29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31"/>
      <c r="B1" s="1"/>
      <c r="C1" s="1"/>
      <c r="D1" s="1"/>
      <c r="E1" s="1"/>
      <c r="F1" s="1"/>
      <c r="G1" s="1"/>
      <c r="H1" s="1"/>
      <c r="I1" s="23" t="s">
        <v>15</v>
      </c>
      <c r="J1" s="25" t="s">
        <v>101</v>
      </c>
      <c r="K1" s="23" t="s">
        <v>95</v>
      </c>
      <c r="L1" s="23" t="s">
        <v>15</v>
      </c>
      <c r="M1" s="23" t="s">
        <v>95</v>
      </c>
      <c r="N1" s="1"/>
      <c r="O1" s="1"/>
    </row>
    <row r="2" spans="1:17" x14ac:dyDescent="0.25">
      <c r="A2" s="31"/>
      <c r="B2" s="1"/>
      <c r="C2" s="1"/>
      <c r="D2" s="1"/>
      <c r="E2" s="1"/>
      <c r="F2" s="1"/>
      <c r="G2" s="1"/>
      <c r="H2" s="1"/>
      <c r="I2" s="24" t="s">
        <v>108</v>
      </c>
      <c r="J2" s="39">
        <v>42336</v>
      </c>
      <c r="K2" s="24" t="s">
        <v>109</v>
      </c>
      <c r="L2" s="24" t="s">
        <v>110</v>
      </c>
      <c r="M2" s="24" t="s">
        <v>111</v>
      </c>
      <c r="N2" s="33"/>
      <c r="O2" s="33"/>
    </row>
    <row r="3" spans="1:17" x14ac:dyDescent="0.25">
      <c r="A3" s="32" t="s">
        <v>0</v>
      </c>
      <c r="B3" s="3" t="s">
        <v>1</v>
      </c>
      <c r="C3" s="3" t="s">
        <v>7</v>
      </c>
      <c r="D3" s="3" t="s">
        <v>2</v>
      </c>
      <c r="E3" s="4" t="s">
        <v>3</v>
      </c>
      <c r="F3" s="3" t="s">
        <v>4</v>
      </c>
      <c r="G3" s="3" t="s">
        <v>5</v>
      </c>
      <c r="H3" s="3" t="s">
        <v>6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4" t="s">
        <v>398</v>
      </c>
      <c r="O3" s="4" t="s">
        <v>399</v>
      </c>
      <c r="P3" s="1" t="s">
        <v>13</v>
      </c>
    </row>
    <row r="4" spans="1:17" s="55" customFormat="1" x14ac:dyDescent="0.25">
      <c r="A4" s="54">
        <v>1</v>
      </c>
      <c r="B4" s="55" t="s">
        <v>118</v>
      </c>
      <c r="C4" s="55" t="s">
        <v>119</v>
      </c>
      <c r="D4" s="55" t="s">
        <v>120</v>
      </c>
      <c r="F4" s="55" t="s">
        <v>259</v>
      </c>
      <c r="G4" s="55" t="s">
        <v>20</v>
      </c>
      <c r="H4" s="55" t="s">
        <v>105</v>
      </c>
      <c r="I4" s="56">
        <v>3</v>
      </c>
      <c r="J4" s="54">
        <v>27</v>
      </c>
      <c r="K4" s="56">
        <v>2</v>
      </c>
      <c r="L4" s="54">
        <v>1</v>
      </c>
      <c r="M4" s="54">
        <v>1</v>
      </c>
      <c r="N4" s="55">
        <f>IF(OR('Gereden wedstrijden'!$L$7=4,'Gereden wedstrijden'!$L$7=5),LARGE(I4:M4,1),0)</f>
        <v>27</v>
      </c>
      <c r="O4" s="55">
        <f>IF('Gereden wedstrijden'!$L$7=5,LARGE(I4:M4,2),0)</f>
        <v>3</v>
      </c>
      <c r="P4" s="55">
        <f t="shared" ref="P4:P18" si="0">SUM(I4:M4)-SUM(N4:O4)</f>
        <v>4</v>
      </c>
      <c r="Q4" s="55" t="s">
        <v>575</v>
      </c>
    </row>
    <row r="5" spans="1:17" s="48" customFormat="1" x14ac:dyDescent="0.25">
      <c r="A5" s="47">
        <v>2</v>
      </c>
      <c r="B5" s="48" t="s">
        <v>115</v>
      </c>
      <c r="C5" s="48" t="s">
        <v>116</v>
      </c>
      <c r="D5" s="48" t="s">
        <v>117</v>
      </c>
      <c r="F5" s="48" t="s">
        <v>259</v>
      </c>
      <c r="G5" s="48" t="s">
        <v>20</v>
      </c>
      <c r="H5" s="48" t="s">
        <v>104</v>
      </c>
      <c r="I5" s="47">
        <v>2</v>
      </c>
      <c r="J5" s="49">
        <v>1</v>
      </c>
      <c r="K5" s="49">
        <v>8</v>
      </c>
      <c r="L5" s="49">
        <v>3</v>
      </c>
      <c r="M5" s="49">
        <v>27</v>
      </c>
      <c r="N5" s="48">
        <f>IF(OR('Gereden wedstrijden'!$L$7=4,'Gereden wedstrijden'!$L$7=5),LARGE(I5:M5,1),0)</f>
        <v>27</v>
      </c>
      <c r="O5" s="48">
        <f>IF('Gereden wedstrijden'!$L$7=5,LARGE(I5:M5,2),0)</f>
        <v>8</v>
      </c>
      <c r="P5" s="48">
        <f t="shared" si="0"/>
        <v>6</v>
      </c>
      <c r="Q5" s="48" t="s">
        <v>576</v>
      </c>
    </row>
    <row r="6" spans="1:17" s="48" customFormat="1" x14ac:dyDescent="0.25">
      <c r="A6" s="47">
        <v>3</v>
      </c>
      <c r="B6" s="48" t="s">
        <v>195</v>
      </c>
      <c r="C6" s="48" t="s">
        <v>196</v>
      </c>
      <c r="D6" s="48" t="s">
        <v>197</v>
      </c>
      <c r="F6" s="48" t="s">
        <v>259</v>
      </c>
      <c r="G6" s="48" t="s">
        <v>20</v>
      </c>
      <c r="H6" s="48" t="s">
        <v>265</v>
      </c>
      <c r="I6" s="49">
        <v>31</v>
      </c>
      <c r="J6" s="49">
        <v>4</v>
      </c>
      <c r="K6" s="49">
        <v>1</v>
      </c>
      <c r="L6" s="49">
        <v>6</v>
      </c>
      <c r="M6" s="49">
        <v>99</v>
      </c>
      <c r="N6" s="48">
        <f>IF(OR('Gereden wedstrijden'!$L$7=4,'Gereden wedstrijden'!$L$7=5),LARGE(I6:M6,1),0)</f>
        <v>99</v>
      </c>
      <c r="O6" s="48">
        <f>IF('Gereden wedstrijden'!$L$7=5,LARGE(I6:M6,2),0)</f>
        <v>31</v>
      </c>
      <c r="P6" s="48">
        <f t="shared" si="0"/>
        <v>11</v>
      </c>
      <c r="Q6" s="48" t="s">
        <v>576</v>
      </c>
    </row>
    <row r="7" spans="1:17" s="48" customFormat="1" x14ac:dyDescent="0.25">
      <c r="A7" s="47">
        <v>4</v>
      </c>
      <c r="B7" s="48" t="s">
        <v>123</v>
      </c>
      <c r="C7" s="48" t="s">
        <v>124</v>
      </c>
      <c r="D7" s="48" t="s">
        <v>125</v>
      </c>
      <c r="F7" s="48" t="s">
        <v>259</v>
      </c>
      <c r="G7" s="48" t="s">
        <v>20</v>
      </c>
      <c r="H7" s="48" t="s">
        <v>260</v>
      </c>
      <c r="I7" s="47">
        <v>5</v>
      </c>
      <c r="J7" s="49">
        <v>5</v>
      </c>
      <c r="K7" s="47">
        <v>12</v>
      </c>
      <c r="L7" s="49">
        <v>14</v>
      </c>
      <c r="M7" s="49">
        <v>2</v>
      </c>
      <c r="N7" s="48">
        <f>IF(OR('Gereden wedstrijden'!$L$7=4,'Gereden wedstrijden'!$L$7=5),LARGE(I7:M7,1),0)</f>
        <v>14</v>
      </c>
      <c r="O7" s="48">
        <f>IF('Gereden wedstrijden'!$L$7=5,LARGE(I7:M7,2),0)</f>
        <v>12</v>
      </c>
      <c r="P7" s="48">
        <f t="shared" si="0"/>
        <v>12</v>
      </c>
      <c r="Q7" s="48" t="s">
        <v>576</v>
      </c>
    </row>
    <row r="8" spans="1:17" s="48" customFormat="1" x14ac:dyDescent="0.25">
      <c r="A8" s="47">
        <v>5</v>
      </c>
      <c r="B8" s="48" t="s">
        <v>121</v>
      </c>
      <c r="C8" s="48" t="s">
        <v>34</v>
      </c>
      <c r="D8" s="48" t="s">
        <v>122</v>
      </c>
      <c r="F8" s="48" t="s">
        <v>259</v>
      </c>
      <c r="G8" s="48" t="s">
        <v>20</v>
      </c>
      <c r="H8" s="48" t="s">
        <v>98</v>
      </c>
      <c r="I8" s="47">
        <v>4</v>
      </c>
      <c r="J8" s="49">
        <v>6</v>
      </c>
      <c r="K8" s="47">
        <v>31</v>
      </c>
      <c r="L8" s="49">
        <v>11</v>
      </c>
      <c r="M8" s="49">
        <v>5</v>
      </c>
      <c r="N8" s="48">
        <f>IF(OR('Gereden wedstrijden'!$L$7=4,'Gereden wedstrijden'!$L$7=5),LARGE(I8:M8,1),0)</f>
        <v>31</v>
      </c>
      <c r="O8" s="48">
        <f>IF('Gereden wedstrijden'!$L$7=5,LARGE(I8:M8,2),0)</f>
        <v>11</v>
      </c>
      <c r="P8" s="48">
        <f t="shared" si="0"/>
        <v>15</v>
      </c>
      <c r="Q8" s="48" t="s">
        <v>576</v>
      </c>
    </row>
    <row r="9" spans="1:17" s="48" customFormat="1" x14ac:dyDescent="0.25">
      <c r="A9" s="47">
        <v>6</v>
      </c>
      <c r="B9" s="48" t="s">
        <v>135</v>
      </c>
      <c r="C9" s="48" t="s">
        <v>119</v>
      </c>
      <c r="D9" s="48" t="s">
        <v>136</v>
      </c>
      <c r="F9" s="48" t="s">
        <v>259</v>
      </c>
      <c r="G9" s="48" t="s">
        <v>20</v>
      </c>
      <c r="H9" s="48" t="s">
        <v>105</v>
      </c>
      <c r="I9" s="49">
        <v>9</v>
      </c>
      <c r="J9" s="47">
        <v>33</v>
      </c>
      <c r="K9" s="47">
        <v>13</v>
      </c>
      <c r="L9" s="49">
        <v>5</v>
      </c>
      <c r="M9" s="49">
        <v>3</v>
      </c>
      <c r="N9" s="48">
        <f>IF(OR('Gereden wedstrijden'!$L$7=4,'Gereden wedstrijden'!$L$7=5),LARGE(I9:M9,1),0)</f>
        <v>33</v>
      </c>
      <c r="O9" s="48">
        <f>IF('Gereden wedstrijden'!$L$7=5,LARGE(I9:M9,2),0)</f>
        <v>13</v>
      </c>
      <c r="P9" s="48">
        <f t="shared" si="0"/>
        <v>17</v>
      </c>
      <c r="Q9" s="48" t="s">
        <v>576</v>
      </c>
    </row>
    <row r="10" spans="1:17" s="48" customFormat="1" x14ac:dyDescent="0.25">
      <c r="A10" s="49">
        <v>7</v>
      </c>
      <c r="B10" s="48" t="s">
        <v>112</v>
      </c>
      <c r="C10" s="48" t="s">
        <v>113</v>
      </c>
      <c r="D10" s="48" t="s">
        <v>114</v>
      </c>
      <c r="F10" s="48" t="s">
        <v>259</v>
      </c>
      <c r="G10" s="48" t="s">
        <v>20</v>
      </c>
      <c r="H10" s="48" t="s">
        <v>260</v>
      </c>
      <c r="I10" s="49">
        <v>1</v>
      </c>
      <c r="J10" s="47">
        <v>99</v>
      </c>
      <c r="K10" s="47">
        <v>7</v>
      </c>
      <c r="L10" s="49">
        <v>13</v>
      </c>
      <c r="M10" s="49">
        <v>20</v>
      </c>
      <c r="N10" s="48">
        <f>IF(OR('Gereden wedstrijden'!$L$7=4,'Gereden wedstrijden'!$L$7=5),LARGE(I10:M10,1),0)</f>
        <v>99</v>
      </c>
      <c r="O10" s="48">
        <f>IF('Gereden wedstrijden'!$L$7=5,LARGE(I10:M10,2),0)</f>
        <v>20</v>
      </c>
      <c r="P10" s="48">
        <f t="shared" si="0"/>
        <v>21</v>
      </c>
      <c r="Q10" s="48" t="s">
        <v>576</v>
      </c>
    </row>
    <row r="11" spans="1:17" s="48" customFormat="1" x14ac:dyDescent="0.25">
      <c r="A11" s="47">
        <v>8</v>
      </c>
      <c r="B11" s="48" t="s">
        <v>192</v>
      </c>
      <c r="C11" s="48" t="s">
        <v>193</v>
      </c>
      <c r="D11" s="48" t="s">
        <v>194</v>
      </c>
      <c r="E11" s="50"/>
      <c r="F11" s="48" t="s">
        <v>259</v>
      </c>
      <c r="G11" s="48" t="s">
        <v>20</v>
      </c>
      <c r="H11" s="48" t="s">
        <v>104</v>
      </c>
      <c r="I11" s="51">
        <v>30</v>
      </c>
      <c r="J11" s="52">
        <v>10</v>
      </c>
      <c r="K11" s="52">
        <v>51</v>
      </c>
      <c r="L11" s="51">
        <v>4</v>
      </c>
      <c r="M11" s="51">
        <v>11</v>
      </c>
      <c r="N11" s="48">
        <f>IF(OR('Gereden wedstrijden'!$L$7=4,'Gereden wedstrijden'!$L$7=5),LARGE(I11:M11,1),0)</f>
        <v>51</v>
      </c>
      <c r="O11" s="48">
        <f>IF('Gereden wedstrijden'!$L$7=5,LARGE(I11:M11,2),0)</f>
        <v>30</v>
      </c>
      <c r="P11" s="48">
        <f t="shared" si="0"/>
        <v>25</v>
      </c>
      <c r="Q11" s="48" t="s">
        <v>576</v>
      </c>
    </row>
    <row r="12" spans="1:17" s="6" customFormat="1" x14ac:dyDescent="0.25">
      <c r="B12" s="45" t="s">
        <v>433</v>
      </c>
      <c r="C12" s="45" t="s">
        <v>434</v>
      </c>
      <c r="D12" s="45" t="s">
        <v>435</v>
      </c>
      <c r="E12" s="45"/>
      <c r="F12" s="57" t="s">
        <v>259</v>
      </c>
      <c r="G12" s="57" t="s">
        <v>20</v>
      </c>
      <c r="H12" s="45" t="s">
        <v>105</v>
      </c>
      <c r="I12" s="58">
        <v>99</v>
      </c>
      <c r="J12" s="58">
        <v>23</v>
      </c>
      <c r="K12" s="58">
        <v>3</v>
      </c>
      <c r="L12" s="58">
        <v>2</v>
      </c>
      <c r="M12" s="58">
        <v>99</v>
      </c>
      <c r="N12" s="45">
        <f>IF(OR('Gereden wedstrijden'!$L$7=4,'Gereden wedstrijden'!$L$7=5),LARGE(I12:M12,1),0)</f>
        <v>99</v>
      </c>
      <c r="O12" s="45">
        <f>IF('Gereden wedstrijden'!$L$7=5,LARGE(I12:M12,2),0)</f>
        <v>99</v>
      </c>
      <c r="P12" s="45">
        <f t="shared" si="0"/>
        <v>28</v>
      </c>
      <c r="Q12" s="6" t="s">
        <v>583</v>
      </c>
    </row>
    <row r="13" spans="1:17" s="48" customFormat="1" x14ac:dyDescent="0.25">
      <c r="A13" s="49">
        <v>9</v>
      </c>
      <c r="B13" s="48" t="s">
        <v>132</v>
      </c>
      <c r="C13" s="48" t="s">
        <v>133</v>
      </c>
      <c r="D13" s="48" t="s">
        <v>134</v>
      </c>
      <c r="F13" s="48" t="s">
        <v>259</v>
      </c>
      <c r="G13" s="48" t="s">
        <v>20</v>
      </c>
      <c r="H13" s="48" t="s">
        <v>261</v>
      </c>
      <c r="I13" s="47">
        <v>8</v>
      </c>
      <c r="J13" s="49">
        <v>37</v>
      </c>
      <c r="K13" s="47">
        <v>11</v>
      </c>
      <c r="L13" s="49">
        <v>9</v>
      </c>
      <c r="M13" s="49">
        <v>99</v>
      </c>
      <c r="N13" s="48">
        <f>IF(OR('Gereden wedstrijden'!$L$7=4,'Gereden wedstrijden'!$L$7=5),LARGE(I13:M13,1),0)</f>
        <v>99</v>
      </c>
      <c r="O13" s="48">
        <f>IF('Gereden wedstrijden'!$L$7=5,LARGE(I13:M13,2),0)</f>
        <v>37</v>
      </c>
      <c r="P13" s="48">
        <f t="shared" si="0"/>
        <v>28</v>
      </c>
      <c r="Q13" s="48" t="s">
        <v>576</v>
      </c>
    </row>
    <row r="14" spans="1:17" s="48" customFormat="1" x14ac:dyDescent="0.25">
      <c r="A14" s="47">
        <v>10</v>
      </c>
      <c r="B14" s="48" t="s">
        <v>170</v>
      </c>
      <c r="C14" s="48" t="s">
        <v>113</v>
      </c>
      <c r="D14" s="48" t="s">
        <v>171</v>
      </c>
      <c r="F14" s="48" t="s">
        <v>259</v>
      </c>
      <c r="G14" s="48" t="s">
        <v>20</v>
      </c>
      <c r="H14" s="48" t="s">
        <v>260</v>
      </c>
      <c r="I14" s="49">
        <v>21</v>
      </c>
      <c r="J14" s="49">
        <v>2</v>
      </c>
      <c r="K14" s="47">
        <v>16</v>
      </c>
      <c r="L14" s="49">
        <v>12</v>
      </c>
      <c r="M14" s="49">
        <v>15</v>
      </c>
      <c r="N14" s="48">
        <f>IF(OR('Gereden wedstrijden'!$L$7=4,'Gereden wedstrijden'!$L$7=5),LARGE(I14:M14,1),0)</f>
        <v>21</v>
      </c>
      <c r="O14" s="48">
        <f>IF('Gereden wedstrijden'!$L$7=5,LARGE(I14:M14,2),0)</f>
        <v>16</v>
      </c>
      <c r="P14" s="48">
        <f t="shared" si="0"/>
        <v>29</v>
      </c>
      <c r="Q14" s="48" t="s">
        <v>576</v>
      </c>
    </row>
    <row r="15" spans="1:17" s="48" customFormat="1" x14ac:dyDescent="0.25">
      <c r="A15" s="47">
        <v>11</v>
      </c>
      <c r="B15" s="48" t="s">
        <v>430</v>
      </c>
      <c r="C15" s="48" t="s">
        <v>431</v>
      </c>
      <c r="D15" s="48" t="s">
        <v>432</v>
      </c>
      <c r="F15" s="53" t="s">
        <v>259</v>
      </c>
      <c r="G15" s="53" t="s">
        <v>20</v>
      </c>
      <c r="H15" s="48" t="s">
        <v>96</v>
      </c>
      <c r="I15" s="47">
        <v>99</v>
      </c>
      <c r="J15" s="47">
        <v>8</v>
      </c>
      <c r="K15" s="47">
        <v>5</v>
      </c>
      <c r="L15" s="47">
        <v>99</v>
      </c>
      <c r="M15" s="47">
        <v>17</v>
      </c>
      <c r="N15" s="48">
        <f>IF(OR('Gereden wedstrijden'!$L$7=4,'Gereden wedstrijden'!$L$7=5),LARGE(I15:M15,1),0)</f>
        <v>99</v>
      </c>
      <c r="O15" s="48">
        <f>IF('Gereden wedstrijden'!$L$7=5,LARGE(I15:M15,2),0)</f>
        <v>99</v>
      </c>
      <c r="P15" s="48">
        <f t="shared" si="0"/>
        <v>30</v>
      </c>
      <c r="Q15" s="48" t="s">
        <v>576</v>
      </c>
    </row>
    <row r="16" spans="1:17" s="6" customFormat="1" x14ac:dyDescent="0.25">
      <c r="A16" s="27">
        <v>12</v>
      </c>
      <c r="B16" s="6" t="s">
        <v>438</v>
      </c>
      <c r="C16" s="6" t="s">
        <v>434</v>
      </c>
      <c r="D16" s="6" t="s">
        <v>439</v>
      </c>
      <c r="F16" s="7" t="s">
        <v>259</v>
      </c>
      <c r="G16" s="7" t="s">
        <v>20</v>
      </c>
      <c r="H16" s="6" t="s">
        <v>105</v>
      </c>
      <c r="I16" s="27">
        <v>99</v>
      </c>
      <c r="J16" s="27">
        <v>25</v>
      </c>
      <c r="K16" s="27">
        <v>44</v>
      </c>
      <c r="L16" s="27">
        <v>2</v>
      </c>
      <c r="M16" s="27">
        <v>4</v>
      </c>
      <c r="N16" s="6">
        <f>IF(OR('Gereden wedstrijden'!$L$7=4,'Gereden wedstrijden'!$L$7=5),LARGE(I16:M16,1),0)</f>
        <v>99</v>
      </c>
      <c r="O16" s="6">
        <f>IF('Gereden wedstrijden'!$L$7=5,LARGE(I16:M16,2),0)</f>
        <v>44</v>
      </c>
      <c r="P16" s="6">
        <f t="shared" si="0"/>
        <v>31</v>
      </c>
      <c r="Q16" s="6" t="s">
        <v>597</v>
      </c>
    </row>
    <row r="17" spans="1:17" s="48" customFormat="1" x14ac:dyDescent="0.25">
      <c r="A17" s="47">
        <v>13</v>
      </c>
      <c r="B17" s="48" t="s">
        <v>137</v>
      </c>
      <c r="C17" s="48" t="s">
        <v>138</v>
      </c>
      <c r="D17" s="48" t="s">
        <v>139</v>
      </c>
      <c r="F17" s="48" t="s">
        <v>259</v>
      </c>
      <c r="G17" s="48" t="s">
        <v>20</v>
      </c>
      <c r="H17" s="48" t="s">
        <v>95</v>
      </c>
      <c r="I17" s="47">
        <v>10</v>
      </c>
      <c r="J17" s="49">
        <v>13</v>
      </c>
      <c r="K17" s="47">
        <v>33</v>
      </c>
      <c r="L17" s="49">
        <v>15</v>
      </c>
      <c r="M17" s="49">
        <v>8</v>
      </c>
      <c r="N17" s="48">
        <f>IF(OR('Gereden wedstrijden'!$L$7=4,'Gereden wedstrijden'!$L$7=5),LARGE(I17:M17,1),0)</f>
        <v>33</v>
      </c>
      <c r="O17" s="48">
        <f>IF('Gereden wedstrijden'!$L$7=5,LARGE(I17:M17,2),0)</f>
        <v>15</v>
      </c>
      <c r="P17" s="48">
        <f t="shared" si="0"/>
        <v>31</v>
      </c>
      <c r="Q17" s="48" t="s">
        <v>576</v>
      </c>
    </row>
    <row r="18" spans="1:17" s="48" customFormat="1" x14ac:dyDescent="0.25">
      <c r="A18" s="47">
        <v>14</v>
      </c>
      <c r="B18" s="48" t="s">
        <v>126</v>
      </c>
      <c r="C18" s="48" t="s">
        <v>127</v>
      </c>
      <c r="D18" s="48" t="s">
        <v>128</v>
      </c>
      <c r="F18" s="48" t="s">
        <v>259</v>
      </c>
      <c r="G18" s="48" t="s">
        <v>20</v>
      </c>
      <c r="H18" s="48" t="s">
        <v>96</v>
      </c>
      <c r="I18" s="47">
        <v>6</v>
      </c>
      <c r="J18" s="47">
        <v>19</v>
      </c>
      <c r="K18" s="47">
        <v>26</v>
      </c>
      <c r="L18" s="49">
        <v>12</v>
      </c>
      <c r="M18" s="49">
        <v>13</v>
      </c>
      <c r="N18" s="48">
        <f>IF(OR('Gereden wedstrijden'!$L$7=4,'Gereden wedstrijden'!$L$7=5),LARGE(I18:M18,1),0)</f>
        <v>26</v>
      </c>
      <c r="O18" s="48">
        <f>IF('Gereden wedstrijden'!$L$7=5,LARGE(I18:M18,2),0)</f>
        <v>19</v>
      </c>
      <c r="P18" s="48">
        <f t="shared" si="0"/>
        <v>31</v>
      </c>
      <c r="Q18" s="48" t="s">
        <v>576</v>
      </c>
    </row>
    <row r="19" spans="1:17" s="48" customFormat="1" x14ac:dyDescent="0.25">
      <c r="A19" s="47">
        <v>15</v>
      </c>
      <c r="B19" s="48" t="s">
        <v>140</v>
      </c>
      <c r="C19" s="48" t="s">
        <v>141</v>
      </c>
      <c r="D19" s="48" t="s">
        <v>142</v>
      </c>
      <c r="F19" s="48" t="s">
        <v>259</v>
      </c>
      <c r="G19" s="48" t="s">
        <v>20</v>
      </c>
      <c r="H19" s="48" t="s">
        <v>262</v>
      </c>
      <c r="I19" s="47">
        <v>11</v>
      </c>
      <c r="J19" s="47">
        <v>15</v>
      </c>
      <c r="K19" s="49">
        <v>19</v>
      </c>
      <c r="L19" s="49">
        <v>5</v>
      </c>
      <c r="M19" s="49">
        <v>99</v>
      </c>
      <c r="N19" s="48">
        <f>IF(OR('Gereden wedstrijden'!$L$7=4,'Gereden wedstrijden'!$L$7=5),LARGE(I19:M19,1),0)</f>
        <v>99</v>
      </c>
      <c r="O19" s="48">
        <f>IF('Gereden wedstrijden'!$L$7=5,LARGE(I19:M19,2),0)</f>
        <v>19</v>
      </c>
      <c r="P19" s="48">
        <f>SUM(I19:M19)-SUM(N19:O19)</f>
        <v>31</v>
      </c>
      <c r="Q19" s="48" t="s">
        <v>576</v>
      </c>
    </row>
    <row r="20" spans="1:17" s="48" customFormat="1" x14ac:dyDescent="0.25"/>
    <row r="21" spans="1:17" s="6" customFormat="1" x14ac:dyDescent="0.25">
      <c r="A21" s="27">
        <v>16</v>
      </c>
      <c r="B21" s="21" t="s">
        <v>223</v>
      </c>
      <c r="C21" s="21" t="s">
        <v>224</v>
      </c>
      <c r="D21" s="21" t="s">
        <v>225</v>
      </c>
      <c r="F21" s="21" t="s">
        <v>259</v>
      </c>
      <c r="G21" s="21" t="s">
        <v>20</v>
      </c>
      <c r="H21" s="21" t="s">
        <v>105</v>
      </c>
      <c r="I21" s="27">
        <v>41</v>
      </c>
      <c r="J21" s="26">
        <v>30</v>
      </c>
      <c r="K21" s="27">
        <v>9</v>
      </c>
      <c r="L21" s="26">
        <v>1</v>
      </c>
      <c r="M21" s="26">
        <v>25</v>
      </c>
      <c r="N21" s="6">
        <f>IF(OR('Gereden wedstrijden'!$L$7=4,'Gereden wedstrijden'!$L$7=5),LARGE(I21:M21,1),0)</f>
        <v>41</v>
      </c>
      <c r="O21" s="6">
        <f>IF('Gereden wedstrijden'!$L$7=5,LARGE(I21:M21,2),0)</f>
        <v>30</v>
      </c>
      <c r="P21" s="6">
        <f t="shared" ref="P21:P51" si="1">SUM(I21:M21)-SUM(N21:O21)</f>
        <v>35</v>
      </c>
    </row>
    <row r="22" spans="1:17" s="6" customFormat="1" x14ac:dyDescent="0.25">
      <c r="A22" s="26">
        <v>17</v>
      </c>
      <c r="B22" s="21" t="s">
        <v>149</v>
      </c>
      <c r="C22" s="21" t="s">
        <v>150</v>
      </c>
      <c r="D22" s="21" t="s">
        <v>151</v>
      </c>
      <c r="F22" s="21" t="s">
        <v>259</v>
      </c>
      <c r="G22" s="21" t="s">
        <v>20</v>
      </c>
      <c r="H22" s="21" t="s">
        <v>105</v>
      </c>
      <c r="I22" s="27">
        <v>14</v>
      </c>
      <c r="J22" s="26">
        <v>9</v>
      </c>
      <c r="K22" s="26">
        <v>47</v>
      </c>
      <c r="L22" s="26">
        <v>99</v>
      </c>
      <c r="M22" s="26">
        <v>16</v>
      </c>
      <c r="N22" s="6">
        <f>IF(OR('Gereden wedstrijden'!$L$7=4,'Gereden wedstrijden'!$L$7=5),LARGE(I22:M22,1),0)</f>
        <v>99</v>
      </c>
      <c r="O22" s="6">
        <f>IF('Gereden wedstrijden'!$L$7=5,LARGE(I22:M22,2),0)</f>
        <v>47</v>
      </c>
      <c r="P22" s="6">
        <f t="shared" si="1"/>
        <v>39</v>
      </c>
    </row>
    <row r="23" spans="1:17" s="6" customFormat="1" x14ac:dyDescent="0.25">
      <c r="A23" s="27">
        <v>18</v>
      </c>
      <c r="B23" s="21" t="s">
        <v>158</v>
      </c>
      <c r="C23" s="21" t="s">
        <v>159</v>
      </c>
      <c r="D23" s="21" t="s">
        <v>160</v>
      </c>
      <c r="F23" s="21" t="s">
        <v>259</v>
      </c>
      <c r="G23" s="21" t="s">
        <v>20</v>
      </c>
      <c r="H23" s="21" t="s">
        <v>106</v>
      </c>
      <c r="I23" s="26">
        <v>17</v>
      </c>
      <c r="J23" s="26">
        <v>26</v>
      </c>
      <c r="K23" s="27">
        <v>30</v>
      </c>
      <c r="L23" s="26">
        <v>17</v>
      </c>
      <c r="M23" s="26">
        <v>7</v>
      </c>
      <c r="N23" s="6">
        <f>IF(OR('Gereden wedstrijden'!$L$7=4,'Gereden wedstrijden'!$L$7=5),LARGE(I23:M23,1),0)</f>
        <v>30</v>
      </c>
      <c r="O23" s="6">
        <f>IF('Gereden wedstrijden'!$L$7=5,LARGE(I23:M23,2),0)</f>
        <v>26</v>
      </c>
      <c r="P23" s="6">
        <f t="shared" si="1"/>
        <v>41</v>
      </c>
    </row>
    <row r="24" spans="1:17" s="6" customFormat="1" x14ac:dyDescent="0.25">
      <c r="A24" s="26">
        <v>19</v>
      </c>
      <c r="B24" s="21" t="s">
        <v>243</v>
      </c>
      <c r="C24" s="21" t="s">
        <v>244</v>
      </c>
      <c r="D24" s="21" t="s">
        <v>245</v>
      </c>
      <c r="F24" s="21" t="s">
        <v>259</v>
      </c>
      <c r="G24" s="21" t="s">
        <v>20</v>
      </c>
      <c r="H24" s="21" t="s">
        <v>104</v>
      </c>
      <c r="I24" s="27">
        <v>48</v>
      </c>
      <c r="J24" s="26">
        <v>99</v>
      </c>
      <c r="K24" s="27">
        <v>15</v>
      </c>
      <c r="L24" s="26">
        <v>10</v>
      </c>
      <c r="M24" s="26">
        <v>19</v>
      </c>
      <c r="N24" s="6">
        <f>IF(OR('Gereden wedstrijden'!$L$7=4,'Gereden wedstrijden'!$L$7=5),LARGE(I24:M24,1),0)</f>
        <v>99</v>
      </c>
      <c r="O24" s="6">
        <f>IF('Gereden wedstrijden'!$L$7=5,LARGE(I24:M24,2),0)</f>
        <v>48</v>
      </c>
      <c r="P24" s="6">
        <f t="shared" si="1"/>
        <v>44</v>
      </c>
    </row>
    <row r="25" spans="1:17" s="6" customFormat="1" x14ac:dyDescent="0.25">
      <c r="A25" s="27">
        <v>20</v>
      </c>
      <c r="B25" s="21" t="s">
        <v>252</v>
      </c>
      <c r="C25" s="21" t="s">
        <v>253</v>
      </c>
      <c r="D25" s="21" t="s">
        <v>254</v>
      </c>
      <c r="F25" s="21" t="s">
        <v>259</v>
      </c>
      <c r="G25" s="21" t="s">
        <v>20</v>
      </c>
      <c r="H25" s="21" t="s">
        <v>96</v>
      </c>
      <c r="I25" s="26">
        <v>51</v>
      </c>
      <c r="J25" s="27">
        <v>12</v>
      </c>
      <c r="K25" s="26">
        <v>16</v>
      </c>
      <c r="L25" s="26">
        <v>18</v>
      </c>
      <c r="M25" s="26">
        <v>24</v>
      </c>
      <c r="N25" s="6">
        <f>IF(OR('Gereden wedstrijden'!$L$7=4,'Gereden wedstrijden'!$L$7=5),LARGE(I25:M25,1),0)</f>
        <v>51</v>
      </c>
      <c r="O25" s="6">
        <f>IF('Gereden wedstrijden'!$L$7=5,LARGE(I25:M25,2),0)</f>
        <v>24</v>
      </c>
      <c r="P25" s="6">
        <f t="shared" si="1"/>
        <v>46</v>
      </c>
    </row>
    <row r="26" spans="1:17" s="6" customFormat="1" x14ac:dyDescent="0.25">
      <c r="A26" s="26">
        <v>21</v>
      </c>
      <c r="B26" s="21" t="s">
        <v>226</v>
      </c>
      <c r="C26" s="21" t="s">
        <v>227</v>
      </c>
      <c r="D26" s="21" t="s">
        <v>228</v>
      </c>
      <c r="F26" s="21" t="s">
        <v>259</v>
      </c>
      <c r="G26" s="21" t="s">
        <v>20</v>
      </c>
      <c r="H26" s="21" t="s">
        <v>101</v>
      </c>
      <c r="I26" s="26">
        <v>42</v>
      </c>
      <c r="J26" s="26">
        <v>18</v>
      </c>
      <c r="K26" s="26">
        <v>28</v>
      </c>
      <c r="L26" s="26">
        <v>19</v>
      </c>
      <c r="M26" s="26">
        <v>14</v>
      </c>
      <c r="N26" s="6">
        <f>IF(OR('Gereden wedstrijden'!$L$7=4,'Gereden wedstrijden'!$L$7=5),LARGE(I26:M26,1),0)</f>
        <v>42</v>
      </c>
      <c r="O26" s="6">
        <f>IF('Gereden wedstrijden'!$L$7=5,LARGE(I26:M26,2),0)</f>
        <v>28</v>
      </c>
      <c r="P26" s="6">
        <f t="shared" si="1"/>
        <v>51</v>
      </c>
    </row>
    <row r="27" spans="1:17" s="6" customFormat="1" x14ac:dyDescent="0.25">
      <c r="A27" s="27">
        <v>22</v>
      </c>
      <c r="B27" s="21" t="s">
        <v>257</v>
      </c>
      <c r="C27" s="21" t="s">
        <v>153</v>
      </c>
      <c r="D27" s="21" t="s">
        <v>258</v>
      </c>
      <c r="F27" s="21" t="s">
        <v>259</v>
      </c>
      <c r="G27" s="21" t="s">
        <v>20</v>
      </c>
      <c r="H27" s="21" t="s">
        <v>105</v>
      </c>
      <c r="I27" s="26">
        <v>90</v>
      </c>
      <c r="J27" s="27">
        <v>29</v>
      </c>
      <c r="K27" s="26">
        <v>16</v>
      </c>
      <c r="L27" s="26">
        <v>8</v>
      </c>
      <c r="M27" s="26">
        <v>99</v>
      </c>
      <c r="N27" s="6">
        <f>IF(OR('Gereden wedstrijden'!$L$7=4,'Gereden wedstrijden'!$L$7=5),LARGE(I27:M27,1),0)</f>
        <v>99</v>
      </c>
      <c r="O27" s="6">
        <f>IF('Gereden wedstrijden'!$L$7=5,LARGE(I27:M27,2),0)</f>
        <v>90</v>
      </c>
      <c r="P27" s="6">
        <f t="shared" si="1"/>
        <v>53</v>
      </c>
      <c r="Q27" s="8"/>
    </row>
    <row r="28" spans="1:17" s="6" customFormat="1" x14ac:dyDescent="0.25">
      <c r="A28" s="26">
        <v>23</v>
      </c>
      <c r="B28" s="21" t="s">
        <v>237</v>
      </c>
      <c r="C28" s="21" t="s">
        <v>238</v>
      </c>
      <c r="D28" s="21" t="s">
        <v>239</v>
      </c>
      <c r="F28" s="21" t="s">
        <v>259</v>
      </c>
      <c r="G28" s="21" t="s">
        <v>20</v>
      </c>
      <c r="H28" s="21" t="s">
        <v>101</v>
      </c>
      <c r="I28" s="27">
        <v>46</v>
      </c>
      <c r="J28" s="26">
        <v>31</v>
      </c>
      <c r="K28" s="27">
        <v>22</v>
      </c>
      <c r="L28" s="26">
        <v>10</v>
      </c>
      <c r="M28" s="26">
        <v>22</v>
      </c>
      <c r="N28" s="6">
        <f>IF(OR('Gereden wedstrijden'!$L$7=4,'Gereden wedstrijden'!$L$7=5),LARGE(I28:M28,1),0)</f>
        <v>46</v>
      </c>
      <c r="O28" s="6">
        <f>IF('Gereden wedstrijden'!$L$7=5,LARGE(I28:M28,2),0)</f>
        <v>31</v>
      </c>
      <c r="P28" s="6">
        <f t="shared" si="1"/>
        <v>54</v>
      </c>
    </row>
    <row r="29" spans="1:17" s="6" customFormat="1" x14ac:dyDescent="0.25">
      <c r="A29" s="26">
        <v>24</v>
      </c>
      <c r="B29" s="21" t="s">
        <v>198</v>
      </c>
      <c r="C29" s="21" t="s">
        <v>199</v>
      </c>
      <c r="D29" s="21" t="s">
        <v>200</v>
      </c>
      <c r="F29" s="21" t="s">
        <v>259</v>
      </c>
      <c r="G29" s="21" t="s">
        <v>20</v>
      </c>
      <c r="H29" s="21" t="s">
        <v>101</v>
      </c>
      <c r="I29" s="27">
        <v>32</v>
      </c>
      <c r="J29" s="26">
        <v>17</v>
      </c>
      <c r="K29" s="26">
        <v>24</v>
      </c>
      <c r="L29" s="26">
        <v>14</v>
      </c>
      <c r="M29" s="26">
        <v>30</v>
      </c>
      <c r="N29" s="6">
        <f>IF(OR('Gereden wedstrijden'!$L$7=4,'Gereden wedstrijden'!$L$7=5),LARGE(I29:M29,1),0)</f>
        <v>32</v>
      </c>
      <c r="O29" s="6">
        <f>IF('Gereden wedstrijden'!$L$7=5,LARGE(I29:M29,2),0)</f>
        <v>30</v>
      </c>
      <c r="P29" s="6">
        <f t="shared" si="1"/>
        <v>55</v>
      </c>
    </row>
    <row r="30" spans="1:17" s="6" customFormat="1" x14ac:dyDescent="0.25">
      <c r="A30" s="26">
        <v>25</v>
      </c>
      <c r="B30" s="21" t="s">
        <v>229</v>
      </c>
      <c r="C30" s="21" t="s">
        <v>205</v>
      </c>
      <c r="D30" s="21" t="s">
        <v>230</v>
      </c>
      <c r="F30" s="21" t="s">
        <v>259</v>
      </c>
      <c r="G30" s="21" t="s">
        <v>20</v>
      </c>
      <c r="H30" s="21" t="s">
        <v>97</v>
      </c>
      <c r="I30" s="26">
        <v>43</v>
      </c>
      <c r="J30" s="27">
        <v>11</v>
      </c>
      <c r="K30" s="26">
        <v>40</v>
      </c>
      <c r="L30" s="26">
        <v>7</v>
      </c>
      <c r="M30" s="26">
        <v>99</v>
      </c>
      <c r="N30" s="6">
        <f>IF(OR('Gereden wedstrijden'!$L$7=4,'Gereden wedstrijden'!$L$7=5),LARGE(I30:M30,1),0)</f>
        <v>99</v>
      </c>
      <c r="O30" s="6">
        <f>IF('Gereden wedstrijden'!$L$7=5,LARGE(I30:M30,2),0)</f>
        <v>43</v>
      </c>
      <c r="P30" s="6">
        <f t="shared" si="1"/>
        <v>58</v>
      </c>
    </row>
    <row r="31" spans="1:17" s="6" customFormat="1" x14ac:dyDescent="0.25">
      <c r="A31" s="26">
        <v>26</v>
      </c>
      <c r="B31" s="21" t="s">
        <v>240</v>
      </c>
      <c r="C31" s="21" t="s">
        <v>241</v>
      </c>
      <c r="D31" s="21" t="s">
        <v>242</v>
      </c>
      <c r="F31" s="21" t="s">
        <v>259</v>
      </c>
      <c r="G31" s="21" t="s">
        <v>20</v>
      </c>
      <c r="H31" s="21" t="s">
        <v>96</v>
      </c>
      <c r="I31" s="26">
        <v>47</v>
      </c>
      <c r="J31" s="26">
        <v>36</v>
      </c>
      <c r="K31" s="26">
        <v>41</v>
      </c>
      <c r="L31" s="26">
        <v>3</v>
      </c>
      <c r="M31" s="26">
        <v>23</v>
      </c>
      <c r="N31" s="6">
        <f>IF(OR('Gereden wedstrijden'!$L$7=4,'Gereden wedstrijden'!$L$7=5),LARGE(I31:M31,1),0)</f>
        <v>47</v>
      </c>
      <c r="O31" s="6">
        <f>IF('Gereden wedstrijden'!$L$7=5,LARGE(I31:M31,2),0)</f>
        <v>41</v>
      </c>
      <c r="P31" s="6">
        <f t="shared" si="1"/>
        <v>62</v>
      </c>
    </row>
    <row r="32" spans="1:17" s="6" customFormat="1" x14ac:dyDescent="0.25">
      <c r="A32" s="27">
        <v>27</v>
      </c>
      <c r="B32" s="21" t="s">
        <v>185</v>
      </c>
      <c r="C32" s="21" t="s">
        <v>150</v>
      </c>
      <c r="D32" s="21" t="s">
        <v>186</v>
      </c>
      <c r="F32" s="21" t="s">
        <v>259</v>
      </c>
      <c r="G32" s="21" t="s">
        <v>20</v>
      </c>
      <c r="H32" s="21" t="s">
        <v>105</v>
      </c>
      <c r="I32" s="27">
        <v>27</v>
      </c>
      <c r="J32" s="27">
        <v>16</v>
      </c>
      <c r="K32" s="26">
        <v>46</v>
      </c>
      <c r="L32" s="26">
        <v>99</v>
      </c>
      <c r="M32" s="26">
        <v>21</v>
      </c>
      <c r="N32" s="6">
        <f>IF(OR('Gereden wedstrijden'!$L$7=4,'Gereden wedstrijden'!$L$7=5),LARGE(I32:M32,1),0)</f>
        <v>99</v>
      </c>
      <c r="O32" s="6">
        <f>IF('Gereden wedstrijden'!$L$7=5,LARGE(I32:M32,2),0)</f>
        <v>46</v>
      </c>
      <c r="P32" s="6">
        <f t="shared" si="1"/>
        <v>64</v>
      </c>
    </row>
    <row r="33" spans="1:17" s="6" customFormat="1" x14ac:dyDescent="0.25">
      <c r="A33" s="27">
        <v>28</v>
      </c>
      <c r="B33" s="21" t="s">
        <v>442</v>
      </c>
      <c r="C33" s="21" t="s">
        <v>443</v>
      </c>
      <c r="D33" s="21" t="s">
        <v>444</v>
      </c>
      <c r="E33" s="21"/>
      <c r="F33" s="22" t="s">
        <v>259</v>
      </c>
      <c r="G33" s="22" t="s">
        <v>20</v>
      </c>
      <c r="H33" s="6" t="s">
        <v>105</v>
      </c>
      <c r="I33" s="36">
        <v>99</v>
      </c>
      <c r="J33" s="36">
        <v>39</v>
      </c>
      <c r="K33" s="36">
        <v>43</v>
      </c>
      <c r="L33" s="36">
        <v>16</v>
      </c>
      <c r="M33" s="36">
        <v>10</v>
      </c>
      <c r="N33" s="6">
        <f>IF(OR('Gereden wedstrijden'!$L$7=4,'Gereden wedstrijden'!$L$7=5),LARGE(I33:M33,1),0)</f>
        <v>99</v>
      </c>
      <c r="O33" s="6">
        <f>IF('Gereden wedstrijden'!$L$7=5,LARGE(I33:M33,2),0)</f>
        <v>43</v>
      </c>
      <c r="P33" s="6">
        <f t="shared" si="1"/>
        <v>65</v>
      </c>
    </row>
    <row r="34" spans="1:17" s="6" customFormat="1" x14ac:dyDescent="0.25">
      <c r="A34" s="26">
        <v>29</v>
      </c>
      <c r="B34" s="21" t="s">
        <v>234</v>
      </c>
      <c r="C34" s="21" t="s">
        <v>235</v>
      </c>
      <c r="D34" s="21" t="s">
        <v>236</v>
      </c>
      <c r="F34" s="21" t="s">
        <v>259</v>
      </c>
      <c r="G34" s="21" t="s">
        <v>20</v>
      </c>
      <c r="H34" s="21" t="s">
        <v>262</v>
      </c>
      <c r="I34" s="26">
        <v>45</v>
      </c>
      <c r="J34" s="27">
        <v>40</v>
      </c>
      <c r="K34" s="27">
        <v>19</v>
      </c>
      <c r="L34" s="26">
        <v>6</v>
      </c>
      <c r="M34" s="26">
        <v>99</v>
      </c>
      <c r="N34" s="6">
        <f>IF(OR('Gereden wedstrijden'!$L$7=4,'Gereden wedstrijden'!$L$7=5),LARGE(I34:M34,1),0)</f>
        <v>99</v>
      </c>
      <c r="O34" s="6">
        <f>IF('Gereden wedstrijden'!$L$7=5,LARGE(I34:M34,2),0)</f>
        <v>45</v>
      </c>
      <c r="P34" s="6">
        <f t="shared" si="1"/>
        <v>65</v>
      </c>
      <c r="Q34" s="8"/>
    </row>
    <row r="35" spans="1:17" s="6" customFormat="1" x14ac:dyDescent="0.25">
      <c r="A35" s="28">
        <v>30</v>
      </c>
      <c r="B35" s="21" t="s">
        <v>177</v>
      </c>
      <c r="C35" s="21" t="s">
        <v>40</v>
      </c>
      <c r="D35" s="21" t="s">
        <v>178</v>
      </c>
      <c r="F35" s="21" t="s">
        <v>259</v>
      </c>
      <c r="G35" s="21" t="s">
        <v>20</v>
      </c>
      <c r="H35" s="21" t="s">
        <v>101</v>
      </c>
      <c r="I35" s="26">
        <v>24</v>
      </c>
      <c r="J35" s="26">
        <v>14</v>
      </c>
      <c r="K35" s="27">
        <v>27</v>
      </c>
      <c r="L35" s="26">
        <v>90</v>
      </c>
      <c r="M35" s="26">
        <v>99</v>
      </c>
      <c r="N35" s="6">
        <f>IF(OR('Gereden wedstrijden'!$L$7=4,'Gereden wedstrijden'!$L$7=5),LARGE(I35:M35,1),0)</f>
        <v>99</v>
      </c>
      <c r="O35" s="6">
        <f>IF('Gereden wedstrijden'!$L$7=5,LARGE(I35:M35,2),0)</f>
        <v>90</v>
      </c>
      <c r="P35" s="6">
        <f t="shared" si="1"/>
        <v>65</v>
      </c>
    </row>
    <row r="36" spans="1:17" s="6" customFormat="1" x14ac:dyDescent="0.25">
      <c r="A36" s="26">
        <v>31</v>
      </c>
      <c r="B36" s="21" t="s">
        <v>155</v>
      </c>
      <c r="C36" s="21" t="s">
        <v>156</v>
      </c>
      <c r="D36" s="21" t="s">
        <v>157</v>
      </c>
      <c r="F36" s="21" t="s">
        <v>259</v>
      </c>
      <c r="G36" s="21" t="s">
        <v>20</v>
      </c>
      <c r="H36" s="21" t="s">
        <v>96</v>
      </c>
      <c r="I36" s="27">
        <v>16</v>
      </c>
      <c r="J36" s="26">
        <v>32</v>
      </c>
      <c r="K36" s="27">
        <v>34</v>
      </c>
      <c r="L36" s="26">
        <v>19</v>
      </c>
      <c r="M36" s="26">
        <v>99</v>
      </c>
      <c r="N36" s="6">
        <f>IF(OR('Gereden wedstrijden'!$L$7=4,'Gereden wedstrijden'!$L$7=5),LARGE(I36:M36,1),0)</f>
        <v>99</v>
      </c>
      <c r="O36" s="6">
        <f>IF('Gereden wedstrijden'!$L$7=5,LARGE(I36:M36,2),0)</f>
        <v>34</v>
      </c>
      <c r="P36" s="6">
        <f t="shared" si="1"/>
        <v>67</v>
      </c>
    </row>
    <row r="37" spans="1:17" s="6" customFormat="1" x14ac:dyDescent="0.25">
      <c r="A37" s="27">
        <v>32</v>
      </c>
      <c r="B37" s="41" t="s">
        <v>504</v>
      </c>
      <c r="C37" s="41" t="s">
        <v>505</v>
      </c>
      <c r="D37" s="41" t="s">
        <v>506</v>
      </c>
      <c r="E37" s="21"/>
      <c r="F37" s="22" t="s">
        <v>259</v>
      </c>
      <c r="G37" s="22" t="s">
        <v>20</v>
      </c>
      <c r="H37" s="41" t="s">
        <v>99</v>
      </c>
      <c r="I37" s="36">
        <v>99</v>
      </c>
      <c r="J37" s="36">
        <v>99</v>
      </c>
      <c r="K37" s="36">
        <v>49</v>
      </c>
      <c r="L37" s="36">
        <v>17</v>
      </c>
      <c r="M37" s="36">
        <v>18</v>
      </c>
      <c r="N37" s="6">
        <f>IF(OR('Gereden wedstrijden'!$L$7=4,'Gereden wedstrijden'!$L$7=5),LARGE(I37:M37,1),0)</f>
        <v>99</v>
      </c>
      <c r="O37" s="6">
        <f>IF('Gereden wedstrijden'!$L$7=5,LARGE(I37:M37,2),0)</f>
        <v>99</v>
      </c>
      <c r="P37" s="6">
        <f t="shared" si="1"/>
        <v>84</v>
      </c>
    </row>
    <row r="38" spans="1:17" s="6" customFormat="1" x14ac:dyDescent="0.25">
      <c r="A38" s="28">
        <v>33</v>
      </c>
      <c r="B38" s="21" t="s">
        <v>152</v>
      </c>
      <c r="C38" s="21" t="s">
        <v>153</v>
      </c>
      <c r="D38" s="21" t="s">
        <v>154</v>
      </c>
      <c r="F38" s="21" t="s">
        <v>259</v>
      </c>
      <c r="G38" s="21" t="s">
        <v>20</v>
      </c>
      <c r="H38" s="21" t="s">
        <v>105</v>
      </c>
      <c r="I38" s="27">
        <v>15</v>
      </c>
      <c r="J38" s="26">
        <v>35</v>
      </c>
      <c r="K38" s="27">
        <v>39</v>
      </c>
      <c r="L38" s="26">
        <v>99</v>
      </c>
      <c r="M38" s="26">
        <v>99</v>
      </c>
      <c r="N38" s="6">
        <f>IF(OR('Gereden wedstrijden'!$L$7=4,'Gereden wedstrijden'!$L$7=5),LARGE(I38:M38,1),0)</f>
        <v>99</v>
      </c>
      <c r="O38" s="6">
        <f>IF('Gereden wedstrijden'!$L$7=5,LARGE(I38:M38,2),0)</f>
        <v>99</v>
      </c>
      <c r="P38" s="6">
        <f t="shared" si="1"/>
        <v>89</v>
      </c>
      <c r="Q38" s="6" t="s">
        <v>583</v>
      </c>
    </row>
    <row r="39" spans="1:17" s="6" customFormat="1" x14ac:dyDescent="0.25">
      <c r="A39" s="26">
        <v>34</v>
      </c>
      <c r="B39" s="21" t="s">
        <v>187</v>
      </c>
      <c r="C39" s="21" t="s">
        <v>188</v>
      </c>
      <c r="D39" s="21" t="s">
        <v>189</v>
      </c>
      <c r="F39" s="21" t="s">
        <v>259</v>
      </c>
      <c r="G39" s="21" t="s">
        <v>20</v>
      </c>
      <c r="H39" s="21" t="s">
        <v>264</v>
      </c>
      <c r="I39" s="27">
        <v>28</v>
      </c>
      <c r="J39" s="26">
        <v>20</v>
      </c>
      <c r="K39" s="26">
        <v>45</v>
      </c>
      <c r="L39" s="26">
        <v>99</v>
      </c>
      <c r="M39" s="26">
        <v>99</v>
      </c>
      <c r="N39" s="6">
        <f>IF(OR('Gereden wedstrijden'!$L$7=4,'Gereden wedstrijden'!$L$7=5),LARGE(I39:M39,1),0)</f>
        <v>99</v>
      </c>
      <c r="O39" s="6">
        <f>IF('Gereden wedstrijden'!$L$7=5,LARGE(I39:M39,2),0)</f>
        <v>99</v>
      </c>
      <c r="P39" s="6">
        <f t="shared" si="1"/>
        <v>93</v>
      </c>
    </row>
    <row r="40" spans="1:17" s="6" customFormat="1" x14ac:dyDescent="0.25">
      <c r="A40" s="26">
        <v>35</v>
      </c>
      <c r="B40" s="21" t="s">
        <v>204</v>
      </c>
      <c r="C40" s="21" t="s">
        <v>205</v>
      </c>
      <c r="D40" s="21" t="s">
        <v>206</v>
      </c>
      <c r="F40" s="21" t="s">
        <v>259</v>
      </c>
      <c r="G40" s="21" t="s">
        <v>20</v>
      </c>
      <c r="H40" s="21" t="s">
        <v>97</v>
      </c>
      <c r="I40" s="26">
        <v>34</v>
      </c>
      <c r="J40" s="26">
        <v>41</v>
      </c>
      <c r="K40" s="26">
        <v>42</v>
      </c>
      <c r="L40" s="26">
        <v>20</v>
      </c>
      <c r="M40" s="26">
        <v>99</v>
      </c>
      <c r="N40" s="6">
        <f>IF(OR('Gereden wedstrijden'!$L$7=4,'Gereden wedstrijden'!$L$7=5),LARGE(I40:M40,1),0)</f>
        <v>99</v>
      </c>
      <c r="O40" s="6">
        <f>IF('Gereden wedstrijden'!$L$7=5,LARGE(I40:M40,2),0)</f>
        <v>42</v>
      </c>
      <c r="P40" s="6">
        <f t="shared" si="1"/>
        <v>95</v>
      </c>
    </row>
    <row r="41" spans="1:17" s="6" customFormat="1" x14ac:dyDescent="0.25">
      <c r="A41" s="27">
        <v>36</v>
      </c>
      <c r="B41" s="21" t="s">
        <v>161</v>
      </c>
      <c r="C41" s="21" t="s">
        <v>162</v>
      </c>
      <c r="D41" s="21" t="s">
        <v>163</v>
      </c>
      <c r="F41" s="21" t="s">
        <v>259</v>
      </c>
      <c r="G41" s="21" t="s">
        <v>20</v>
      </c>
      <c r="H41" s="21" t="s">
        <v>98</v>
      </c>
      <c r="I41" s="27">
        <v>18</v>
      </c>
      <c r="J41" s="26">
        <v>42</v>
      </c>
      <c r="K41" s="26">
        <v>37</v>
      </c>
      <c r="L41" s="26">
        <v>99</v>
      </c>
      <c r="M41" s="26">
        <v>99</v>
      </c>
      <c r="N41" s="6">
        <f>IF(OR('Gereden wedstrijden'!$L$7=4,'Gereden wedstrijden'!$L$7=5),LARGE(I41:M41,1),0)</f>
        <v>99</v>
      </c>
      <c r="O41" s="6">
        <f>IF('Gereden wedstrijden'!$L$7=5,LARGE(I41:M41,2),0)</f>
        <v>99</v>
      </c>
      <c r="P41" s="6">
        <f t="shared" si="1"/>
        <v>97</v>
      </c>
    </row>
    <row r="42" spans="1:17" s="6" customFormat="1" x14ac:dyDescent="0.25">
      <c r="A42" s="26">
        <v>37</v>
      </c>
      <c r="B42" s="21" t="s">
        <v>249</v>
      </c>
      <c r="C42" s="21" t="s">
        <v>250</v>
      </c>
      <c r="D42" s="21" t="s">
        <v>251</v>
      </c>
      <c r="F42" s="21" t="s">
        <v>259</v>
      </c>
      <c r="G42" s="21" t="s">
        <v>20</v>
      </c>
      <c r="H42" s="21" t="s">
        <v>104</v>
      </c>
      <c r="I42" s="26">
        <v>50</v>
      </c>
      <c r="J42" s="27">
        <v>99</v>
      </c>
      <c r="K42" s="26">
        <v>25</v>
      </c>
      <c r="L42" s="26">
        <v>99</v>
      </c>
      <c r="M42" s="26">
        <v>29</v>
      </c>
      <c r="N42" s="6">
        <f>IF(OR('Gereden wedstrijden'!$L$7=4,'Gereden wedstrijden'!$L$7=5),LARGE(I42:M42,1),0)</f>
        <v>99</v>
      </c>
      <c r="O42" s="6">
        <f>IF('Gereden wedstrijden'!$L$7=5,LARGE(I42:M42,2),0)</f>
        <v>99</v>
      </c>
      <c r="P42" s="6">
        <f t="shared" si="1"/>
        <v>104</v>
      </c>
    </row>
    <row r="43" spans="1:17" s="6" customFormat="1" x14ac:dyDescent="0.25">
      <c r="A43" s="26">
        <v>38</v>
      </c>
      <c r="B43" s="21" t="s">
        <v>552</v>
      </c>
      <c r="C43" s="21" t="s">
        <v>553</v>
      </c>
      <c r="D43" s="21" t="s">
        <v>554</v>
      </c>
      <c r="E43" s="2"/>
      <c r="F43" s="22" t="s">
        <v>259</v>
      </c>
      <c r="G43" s="22" t="s">
        <v>20</v>
      </c>
      <c r="H43" s="44" t="s">
        <v>107</v>
      </c>
      <c r="I43" s="29">
        <v>99</v>
      </c>
      <c r="J43" s="36">
        <v>99</v>
      </c>
      <c r="K43" s="29">
        <v>99</v>
      </c>
      <c r="L43" s="29">
        <v>8</v>
      </c>
      <c r="M43" s="29">
        <v>9</v>
      </c>
      <c r="N43" s="6">
        <f>IF(OR('Gereden wedstrijden'!$L$7=4,'Gereden wedstrijden'!$L$7=5),LARGE(I43:M43,1),0)</f>
        <v>99</v>
      </c>
      <c r="O43" s="6">
        <f>IF('Gereden wedstrijden'!$L$7=5,LARGE(I43:M43,2),0)</f>
        <v>99</v>
      </c>
      <c r="P43" s="6">
        <f t="shared" si="1"/>
        <v>116</v>
      </c>
    </row>
    <row r="44" spans="1:17" s="6" customFormat="1" x14ac:dyDescent="0.25">
      <c r="A44" s="26">
        <v>39</v>
      </c>
      <c r="B44" s="21" t="s">
        <v>412</v>
      </c>
      <c r="C44" s="21" t="s">
        <v>561</v>
      </c>
      <c r="D44" s="21" t="s">
        <v>413</v>
      </c>
      <c r="E44" s="2"/>
      <c r="F44" s="22" t="s">
        <v>259</v>
      </c>
      <c r="G44" s="22" t="s">
        <v>20</v>
      </c>
      <c r="H44" s="44" t="s">
        <v>104</v>
      </c>
      <c r="I44" s="29">
        <v>99</v>
      </c>
      <c r="J44" s="36">
        <v>99</v>
      </c>
      <c r="K44" s="29">
        <v>99</v>
      </c>
      <c r="L44" s="29">
        <v>16</v>
      </c>
      <c r="M44" s="29">
        <v>6</v>
      </c>
      <c r="N44" s="6">
        <f>IF(OR('Gereden wedstrijden'!$L$7=4,'Gereden wedstrijden'!$L$7=5),LARGE(I44:M44,1),0)</f>
        <v>99</v>
      </c>
      <c r="O44" s="6">
        <f>IF('Gereden wedstrijden'!$L$7=5,LARGE(I44:M44,2),0)</f>
        <v>99</v>
      </c>
      <c r="P44" s="6">
        <f t="shared" si="1"/>
        <v>121</v>
      </c>
    </row>
    <row r="45" spans="1:17" s="6" customFormat="1" x14ac:dyDescent="0.25">
      <c r="A45" s="27">
        <v>40</v>
      </c>
      <c r="B45" s="21" t="s">
        <v>143</v>
      </c>
      <c r="C45" s="21" t="s">
        <v>144</v>
      </c>
      <c r="D45" s="21" t="s">
        <v>145</v>
      </c>
      <c r="F45" s="21" t="s">
        <v>259</v>
      </c>
      <c r="G45" s="21" t="s">
        <v>20</v>
      </c>
      <c r="H45" s="21" t="s">
        <v>261</v>
      </c>
      <c r="I45" s="27">
        <v>12</v>
      </c>
      <c r="J45" s="26">
        <v>99</v>
      </c>
      <c r="K45" s="27">
        <v>14</v>
      </c>
      <c r="L45" s="26">
        <v>99</v>
      </c>
      <c r="M45" s="26">
        <v>99</v>
      </c>
      <c r="N45" s="6">
        <f>IF(OR('Gereden wedstrijden'!$L$7=4,'Gereden wedstrijden'!$L$7=5),LARGE(I45:M45,1),0)</f>
        <v>99</v>
      </c>
      <c r="O45" s="6">
        <f>IF('Gereden wedstrijden'!$L$7=5,LARGE(I45:M45,2),0)</f>
        <v>99</v>
      </c>
      <c r="P45" s="6">
        <f t="shared" si="1"/>
        <v>125</v>
      </c>
    </row>
    <row r="46" spans="1:17" s="6" customFormat="1" x14ac:dyDescent="0.25">
      <c r="A46" s="27">
        <v>41</v>
      </c>
      <c r="B46" s="21" t="s">
        <v>129</v>
      </c>
      <c r="C46" s="21" t="s">
        <v>130</v>
      </c>
      <c r="D46" s="21" t="s">
        <v>131</v>
      </c>
      <c r="F46" s="21" t="s">
        <v>259</v>
      </c>
      <c r="G46" s="21" t="s">
        <v>20</v>
      </c>
      <c r="H46" s="21" t="s">
        <v>99</v>
      </c>
      <c r="I46" s="26">
        <v>7</v>
      </c>
      <c r="J46" s="27">
        <v>21</v>
      </c>
      <c r="K46" s="27">
        <v>99</v>
      </c>
      <c r="L46" s="26">
        <v>99</v>
      </c>
      <c r="M46" s="26">
        <v>99</v>
      </c>
      <c r="N46" s="6">
        <f>IF(OR('Gereden wedstrijden'!$L$7=4,'Gereden wedstrijden'!$L$7=5),LARGE(I46:M46,1),0)</f>
        <v>99</v>
      </c>
      <c r="O46" s="6">
        <f>IF('Gereden wedstrijden'!$L$7=5,LARGE(I46:M46,2),0)</f>
        <v>99</v>
      </c>
      <c r="P46" s="6">
        <f t="shared" si="1"/>
        <v>127</v>
      </c>
    </row>
    <row r="47" spans="1:17" s="9" customFormat="1" x14ac:dyDescent="0.25">
      <c r="A47" s="26">
        <v>42</v>
      </c>
      <c r="B47" s="21" t="s">
        <v>172</v>
      </c>
      <c r="C47" s="21" t="s">
        <v>168</v>
      </c>
      <c r="D47" s="21" t="s">
        <v>173</v>
      </c>
      <c r="E47" s="6"/>
      <c r="F47" s="21" t="s">
        <v>259</v>
      </c>
      <c r="G47" s="21" t="s">
        <v>20</v>
      </c>
      <c r="H47" s="21" t="s">
        <v>263</v>
      </c>
      <c r="I47" s="27">
        <v>22</v>
      </c>
      <c r="J47" s="26">
        <v>99</v>
      </c>
      <c r="K47" s="26">
        <v>99</v>
      </c>
      <c r="L47" s="26">
        <v>7</v>
      </c>
      <c r="M47" s="26">
        <v>99</v>
      </c>
      <c r="N47" s="6">
        <f>IF(OR('Gereden wedstrijden'!$L$7=4,'Gereden wedstrijden'!$L$7=5),LARGE(I47:M47,1),0)</f>
        <v>99</v>
      </c>
      <c r="O47" s="6">
        <f>IF('Gereden wedstrijden'!$L$7=5,LARGE(I47:M47,2),0)</f>
        <v>99</v>
      </c>
      <c r="P47" s="6">
        <f t="shared" si="1"/>
        <v>128</v>
      </c>
      <c r="Q47" s="6"/>
    </row>
    <row r="48" spans="1:17" s="9" customFormat="1" x14ac:dyDescent="0.25">
      <c r="A48" s="26">
        <v>43</v>
      </c>
      <c r="B48" s="21" t="s">
        <v>551</v>
      </c>
      <c r="C48" s="21" t="s">
        <v>542</v>
      </c>
      <c r="D48" s="21" t="s">
        <v>493</v>
      </c>
      <c r="E48" s="2"/>
      <c r="F48" s="22" t="s">
        <v>259</v>
      </c>
      <c r="G48" s="22" t="s">
        <v>20</v>
      </c>
      <c r="H48" s="44" t="s">
        <v>97</v>
      </c>
      <c r="I48" s="29">
        <v>99</v>
      </c>
      <c r="J48" s="36">
        <v>99</v>
      </c>
      <c r="K48" s="29">
        <v>99</v>
      </c>
      <c r="L48" s="29">
        <v>4</v>
      </c>
      <c r="M48" s="29">
        <v>26</v>
      </c>
      <c r="N48" s="6">
        <f>IF(OR('Gereden wedstrijden'!$L$7=4,'Gereden wedstrijden'!$L$7=5),LARGE(I48:M48,1),0)</f>
        <v>99</v>
      </c>
      <c r="O48" s="6">
        <f>IF('Gereden wedstrijden'!$L$7=5,LARGE(I48:M48,2),0)</f>
        <v>99</v>
      </c>
      <c r="P48" s="6">
        <f t="shared" si="1"/>
        <v>129</v>
      </c>
      <c r="Q48" s="6"/>
    </row>
    <row r="49" spans="1:17" s="9" customFormat="1" x14ac:dyDescent="0.25">
      <c r="A49" s="26">
        <v>44</v>
      </c>
      <c r="B49" s="41" t="s">
        <v>327</v>
      </c>
      <c r="C49" s="41" t="s">
        <v>500</v>
      </c>
      <c r="D49" s="41" t="s">
        <v>328</v>
      </c>
      <c r="E49" s="21"/>
      <c r="F49" s="22" t="s">
        <v>259</v>
      </c>
      <c r="G49" s="22" t="s">
        <v>20</v>
      </c>
      <c r="H49" s="41" t="s">
        <v>261</v>
      </c>
      <c r="I49" s="36">
        <v>99</v>
      </c>
      <c r="J49" s="36">
        <v>99</v>
      </c>
      <c r="K49" s="36">
        <v>23</v>
      </c>
      <c r="L49" s="36">
        <v>11</v>
      </c>
      <c r="M49" s="36">
        <v>99</v>
      </c>
      <c r="N49" s="6">
        <f>IF(OR('Gereden wedstrijden'!$L$7=4,'Gereden wedstrijden'!$L$7=5),LARGE(I49:M49,1),0)</f>
        <v>99</v>
      </c>
      <c r="O49" s="6">
        <f>IF('Gereden wedstrijden'!$L$7=5,LARGE(I49:M49,2),0)</f>
        <v>99</v>
      </c>
      <c r="P49" s="6">
        <f t="shared" si="1"/>
        <v>133</v>
      </c>
      <c r="Q49" s="6"/>
    </row>
    <row r="50" spans="1:17" s="9" customFormat="1" x14ac:dyDescent="0.25">
      <c r="A50" s="26">
        <v>45</v>
      </c>
      <c r="B50" s="21" t="s">
        <v>427</v>
      </c>
      <c r="C50" s="21" t="s">
        <v>428</v>
      </c>
      <c r="D50" s="21" t="s">
        <v>429</v>
      </c>
      <c r="E50" s="37"/>
      <c r="F50" s="22" t="s">
        <v>259</v>
      </c>
      <c r="G50" s="22" t="s">
        <v>20</v>
      </c>
      <c r="H50" s="21" t="s">
        <v>102</v>
      </c>
      <c r="I50" s="38">
        <v>99</v>
      </c>
      <c r="J50" s="38">
        <v>3</v>
      </c>
      <c r="K50" s="42">
        <v>32</v>
      </c>
      <c r="L50" s="43">
        <v>99</v>
      </c>
      <c r="M50" s="43">
        <v>99</v>
      </c>
      <c r="N50" s="6">
        <f>IF(OR('Gereden wedstrijden'!$L$7=4,'Gereden wedstrijden'!$L$7=5),LARGE(I50:M50,1),0)</f>
        <v>99</v>
      </c>
      <c r="O50" s="6">
        <f>IF('Gereden wedstrijden'!$L$7=5,LARGE(I50:M50,2),0)</f>
        <v>99</v>
      </c>
      <c r="P50" s="6">
        <f t="shared" si="1"/>
        <v>134</v>
      </c>
      <c r="Q50" s="6"/>
    </row>
    <row r="51" spans="1:17" s="8" customFormat="1" x14ac:dyDescent="0.25">
      <c r="A51" s="27">
        <v>46</v>
      </c>
      <c r="B51" s="21" t="s">
        <v>246</v>
      </c>
      <c r="C51" s="21" t="s">
        <v>247</v>
      </c>
      <c r="D51" s="21" t="s">
        <v>248</v>
      </c>
      <c r="E51" s="6"/>
      <c r="F51" s="21" t="s">
        <v>259</v>
      </c>
      <c r="G51" s="21" t="s">
        <v>20</v>
      </c>
      <c r="H51" s="21" t="s">
        <v>105</v>
      </c>
      <c r="I51" s="26">
        <v>49</v>
      </c>
      <c r="J51" s="27">
        <v>38</v>
      </c>
      <c r="K51" s="27">
        <v>50</v>
      </c>
      <c r="L51" s="26">
        <v>99</v>
      </c>
      <c r="M51" s="26">
        <v>99</v>
      </c>
      <c r="N51" s="6">
        <f>IF(OR('Gereden wedstrijden'!$L$7=4,'Gereden wedstrijden'!$L$7=5),LARGE(I51:M51,1),0)</f>
        <v>99</v>
      </c>
      <c r="O51" s="6">
        <f>IF('Gereden wedstrijden'!$L$7=5,LARGE(I51:M51,2),0)</f>
        <v>99</v>
      </c>
      <c r="P51" s="6">
        <f t="shared" si="1"/>
        <v>137</v>
      </c>
      <c r="Q51" s="6"/>
    </row>
    <row r="52" spans="1:17" s="8" customFormat="1" x14ac:dyDescent="0.25">
      <c r="A52" s="26">
        <v>47</v>
      </c>
      <c r="B52" s="21" t="s">
        <v>207</v>
      </c>
      <c r="C52" s="21" t="s">
        <v>208</v>
      </c>
      <c r="D52" s="21" t="s">
        <v>209</v>
      </c>
      <c r="E52" s="6"/>
      <c r="F52" s="21" t="s">
        <v>259</v>
      </c>
      <c r="G52" s="21" t="s">
        <v>20</v>
      </c>
      <c r="H52" s="21" t="s">
        <v>101</v>
      </c>
      <c r="I52" s="26">
        <v>35</v>
      </c>
      <c r="J52" s="26">
        <v>7</v>
      </c>
      <c r="K52" s="27">
        <v>99</v>
      </c>
      <c r="L52" s="26">
        <v>99</v>
      </c>
      <c r="M52" s="26">
        <v>99</v>
      </c>
      <c r="N52" s="6">
        <f>IF(OR('Gereden wedstrijden'!$L$7=4,'Gereden wedstrijden'!$L$7=5),LARGE(I52:M52,1),0)</f>
        <v>99</v>
      </c>
      <c r="O52" s="6">
        <f>IF('Gereden wedstrijden'!$L$7=5,LARGE(I52:M52,2),0)</f>
        <v>99</v>
      </c>
      <c r="P52" s="6">
        <f t="shared" ref="P52:P83" si="2">SUM(I52:M52)-SUM(N52:O52)</f>
        <v>141</v>
      </c>
      <c r="Q52" s="6"/>
    </row>
    <row r="53" spans="1:17" s="8" customFormat="1" x14ac:dyDescent="0.25">
      <c r="A53" s="27">
        <v>48</v>
      </c>
      <c r="B53" s="21" t="s">
        <v>179</v>
      </c>
      <c r="C53" s="21" t="s">
        <v>180</v>
      </c>
      <c r="D53" s="21" t="s">
        <v>181</v>
      </c>
      <c r="E53" s="6"/>
      <c r="F53" s="21" t="s">
        <v>259</v>
      </c>
      <c r="G53" s="21" t="s">
        <v>20</v>
      </c>
      <c r="H53" s="21" t="s">
        <v>100</v>
      </c>
      <c r="I53" s="26">
        <v>25</v>
      </c>
      <c r="J53" s="27">
        <v>22</v>
      </c>
      <c r="K53" s="27">
        <v>99</v>
      </c>
      <c r="L53" s="26">
        <v>99</v>
      </c>
      <c r="M53" s="26">
        <v>99</v>
      </c>
      <c r="N53" s="6">
        <f>IF(OR('Gereden wedstrijden'!$L$7=4,'Gereden wedstrijden'!$L$7=5),LARGE(I53:M53,1),0)</f>
        <v>99</v>
      </c>
      <c r="O53" s="6">
        <f>IF('Gereden wedstrijden'!$L$7=5,LARGE(I53:M53,2),0)</f>
        <v>99</v>
      </c>
      <c r="P53" s="6">
        <f t="shared" si="2"/>
        <v>146</v>
      </c>
      <c r="Q53" s="6"/>
    </row>
    <row r="54" spans="1:17" s="8" customFormat="1" x14ac:dyDescent="0.25">
      <c r="A54" s="26">
        <v>49</v>
      </c>
      <c r="B54" s="21" t="s">
        <v>182</v>
      </c>
      <c r="C54" s="21" t="s">
        <v>183</v>
      </c>
      <c r="D54" s="21" t="s">
        <v>184</v>
      </c>
      <c r="E54" s="6"/>
      <c r="F54" s="21" t="s">
        <v>259</v>
      </c>
      <c r="G54" s="21" t="s">
        <v>20</v>
      </c>
      <c r="H54" s="21" t="s">
        <v>262</v>
      </c>
      <c r="I54" s="26">
        <v>26</v>
      </c>
      <c r="J54" s="27">
        <v>99</v>
      </c>
      <c r="K54" s="27">
        <v>35</v>
      </c>
      <c r="L54" s="26">
        <v>99</v>
      </c>
      <c r="M54" s="26">
        <v>99</v>
      </c>
      <c r="N54" s="6">
        <f>IF(OR('Gereden wedstrijden'!$L$7=4,'Gereden wedstrijden'!$L$7=5),LARGE(I54:M54,1),0)</f>
        <v>99</v>
      </c>
      <c r="O54" s="6">
        <f>IF('Gereden wedstrijden'!$L$7=5,LARGE(I54:M54,2),0)</f>
        <v>99</v>
      </c>
      <c r="P54" s="6">
        <f t="shared" si="2"/>
        <v>160</v>
      </c>
      <c r="Q54" s="6"/>
    </row>
    <row r="55" spans="1:17" s="8" customFormat="1" x14ac:dyDescent="0.25">
      <c r="A55" s="26">
        <v>50</v>
      </c>
      <c r="B55" s="21" t="s">
        <v>215</v>
      </c>
      <c r="C55" s="21" t="s">
        <v>216</v>
      </c>
      <c r="D55" s="21" t="s">
        <v>217</v>
      </c>
      <c r="E55" s="6"/>
      <c r="F55" s="21" t="s">
        <v>259</v>
      </c>
      <c r="G55" s="21" t="s">
        <v>20</v>
      </c>
      <c r="H55" s="21" t="s">
        <v>97</v>
      </c>
      <c r="I55" s="26">
        <v>38</v>
      </c>
      <c r="J55" s="26">
        <v>34</v>
      </c>
      <c r="K55" s="27">
        <v>99</v>
      </c>
      <c r="L55" s="26">
        <v>99</v>
      </c>
      <c r="M55" s="26">
        <v>99</v>
      </c>
      <c r="N55" s="6">
        <f>IF(OR('Gereden wedstrijden'!$L$7=4,'Gereden wedstrijden'!$L$7=5),LARGE(I55:M55,1),0)</f>
        <v>99</v>
      </c>
      <c r="O55" s="6">
        <f>IF('Gereden wedstrijden'!$L$7=5,LARGE(I55:M55,2),0)</f>
        <v>99</v>
      </c>
      <c r="P55" s="6">
        <f t="shared" si="2"/>
        <v>171</v>
      </c>
      <c r="Q55" s="6"/>
    </row>
    <row r="56" spans="1:17" s="8" customFormat="1" x14ac:dyDescent="0.25">
      <c r="A56" s="26">
        <v>51</v>
      </c>
      <c r="B56" s="41" t="s">
        <v>510</v>
      </c>
      <c r="C56" s="41" t="s">
        <v>511</v>
      </c>
      <c r="D56" s="41" t="s">
        <v>512</v>
      </c>
      <c r="E56" s="21"/>
      <c r="F56" s="22" t="s">
        <v>259</v>
      </c>
      <c r="G56" s="22" t="s">
        <v>20</v>
      </c>
      <c r="H56" s="41" t="s">
        <v>107</v>
      </c>
      <c r="I56" s="36">
        <v>99</v>
      </c>
      <c r="J56" s="36">
        <v>99</v>
      </c>
      <c r="K56" s="36">
        <v>53</v>
      </c>
      <c r="L56" s="36">
        <v>21</v>
      </c>
      <c r="M56" s="36">
        <v>99</v>
      </c>
      <c r="N56" s="6">
        <f>IF(OR('Gereden wedstrijden'!$L$7=4,'Gereden wedstrijden'!$L$7=5),LARGE(I56:M56,1),0)</f>
        <v>99</v>
      </c>
      <c r="O56" s="6">
        <f>IF('Gereden wedstrijden'!$L$7=5,LARGE(I56:M56,2),0)</f>
        <v>99</v>
      </c>
      <c r="P56" s="6">
        <f t="shared" si="2"/>
        <v>173</v>
      </c>
      <c r="Q56" s="6"/>
    </row>
    <row r="57" spans="1:17" s="8" customFormat="1" x14ac:dyDescent="0.25">
      <c r="A57" s="27">
        <v>52</v>
      </c>
      <c r="B57" s="21" t="s">
        <v>210</v>
      </c>
      <c r="C57" s="21" t="s">
        <v>144</v>
      </c>
      <c r="D57" s="21" t="s">
        <v>211</v>
      </c>
      <c r="E57" s="6"/>
      <c r="F57" s="21" t="s">
        <v>259</v>
      </c>
      <c r="G57" s="21" t="s">
        <v>20</v>
      </c>
      <c r="H57" s="41" t="s">
        <v>261</v>
      </c>
      <c r="I57" s="27">
        <v>36</v>
      </c>
      <c r="J57" s="26">
        <v>99</v>
      </c>
      <c r="K57" s="26">
        <v>38</v>
      </c>
      <c r="L57" s="26">
        <v>99</v>
      </c>
      <c r="M57" s="26">
        <v>99</v>
      </c>
      <c r="N57" s="6">
        <f>IF(OR('Gereden wedstrijden'!$L$7=4,'Gereden wedstrijden'!$L$7=5),LARGE(I57:M57,1),0)</f>
        <v>99</v>
      </c>
      <c r="O57" s="6">
        <f>IF('Gereden wedstrijden'!$L$7=5,LARGE(I57:M57,2),0)</f>
        <v>99</v>
      </c>
      <c r="P57" s="6">
        <f t="shared" si="2"/>
        <v>173</v>
      </c>
      <c r="Q57" s="6"/>
    </row>
    <row r="58" spans="1:17" s="8" customFormat="1" x14ac:dyDescent="0.25">
      <c r="A58" s="27">
        <v>53</v>
      </c>
      <c r="B58" s="21" t="s">
        <v>255</v>
      </c>
      <c r="C58" s="21" t="s">
        <v>183</v>
      </c>
      <c r="D58" s="21" t="s">
        <v>256</v>
      </c>
      <c r="E58" s="6"/>
      <c r="F58" s="21" t="s">
        <v>259</v>
      </c>
      <c r="G58" s="21" t="s">
        <v>20</v>
      </c>
      <c r="H58" s="21" t="s">
        <v>262</v>
      </c>
      <c r="I58" s="27">
        <v>53</v>
      </c>
      <c r="J58" s="26">
        <v>99</v>
      </c>
      <c r="K58" s="27">
        <v>36</v>
      </c>
      <c r="L58" s="26">
        <v>99</v>
      </c>
      <c r="M58" s="26">
        <v>99</v>
      </c>
      <c r="N58" s="6">
        <f>IF(OR('Gereden wedstrijden'!$L$7=4,'Gereden wedstrijden'!$L$7=5),LARGE(I58:M58,1),0)</f>
        <v>99</v>
      </c>
      <c r="O58" s="6">
        <f>IF('Gereden wedstrijden'!$L$7=5,LARGE(I58:M58,2),0)</f>
        <v>99</v>
      </c>
      <c r="P58" s="6">
        <f t="shared" si="2"/>
        <v>188</v>
      </c>
      <c r="Q58" s="6"/>
    </row>
    <row r="59" spans="1:17" s="8" customFormat="1" x14ac:dyDescent="0.25">
      <c r="A59" s="26">
        <v>54</v>
      </c>
      <c r="B59" s="41" t="s">
        <v>491</v>
      </c>
      <c r="C59" s="41" t="s">
        <v>492</v>
      </c>
      <c r="D59" s="41" t="s">
        <v>493</v>
      </c>
      <c r="E59" s="21"/>
      <c r="F59" s="22" t="s">
        <v>259</v>
      </c>
      <c r="G59" s="22" t="s">
        <v>20</v>
      </c>
      <c r="H59" s="21" t="s">
        <v>96</v>
      </c>
      <c r="I59" s="36">
        <v>99</v>
      </c>
      <c r="J59" s="36">
        <v>99</v>
      </c>
      <c r="K59" s="36">
        <v>4</v>
      </c>
      <c r="L59" s="36">
        <v>99</v>
      </c>
      <c r="M59" s="36">
        <v>99</v>
      </c>
      <c r="N59" s="6">
        <f>IF(OR('Gereden wedstrijden'!$L$7=4,'Gereden wedstrijden'!$L$7=5),LARGE(I59:M59,1),0)</f>
        <v>99</v>
      </c>
      <c r="O59" s="6">
        <f>IF('Gereden wedstrijden'!$L$7=5,LARGE(I59:M59,2),0)</f>
        <v>99</v>
      </c>
      <c r="P59" s="6">
        <f t="shared" si="2"/>
        <v>202</v>
      </c>
      <c r="Q59" s="5"/>
    </row>
    <row r="60" spans="1:17" s="5" customFormat="1" x14ac:dyDescent="0.25">
      <c r="A60" s="27">
        <v>55</v>
      </c>
      <c r="B60" s="41" t="s">
        <v>494</v>
      </c>
      <c r="C60" s="41" t="s">
        <v>495</v>
      </c>
      <c r="D60" s="41" t="s">
        <v>496</v>
      </c>
      <c r="E60" s="21"/>
      <c r="F60" s="22" t="s">
        <v>259</v>
      </c>
      <c r="G60" s="22" t="s">
        <v>20</v>
      </c>
      <c r="H60" s="21" t="s">
        <v>104</v>
      </c>
      <c r="I60" s="36">
        <v>99</v>
      </c>
      <c r="J60" s="36">
        <v>99</v>
      </c>
      <c r="K60" s="36">
        <v>6</v>
      </c>
      <c r="L60" s="36">
        <v>99</v>
      </c>
      <c r="M60" s="36">
        <v>99</v>
      </c>
      <c r="N60" s="6">
        <f>IF(OR('Gereden wedstrijden'!$L$7=4,'Gereden wedstrijden'!$L$7=5),LARGE(I60:M60,1),0)</f>
        <v>99</v>
      </c>
      <c r="O60" s="6">
        <f>IF('Gereden wedstrijden'!$L$7=5,LARGE(I60:M60,2),0)</f>
        <v>99</v>
      </c>
      <c r="P60" s="6">
        <f t="shared" si="2"/>
        <v>204</v>
      </c>
      <c r="Q60" s="2"/>
    </row>
    <row r="61" spans="1:17" s="8" customFormat="1" x14ac:dyDescent="0.25">
      <c r="A61" s="26">
        <v>56</v>
      </c>
      <c r="B61" s="21" t="s">
        <v>559</v>
      </c>
      <c r="C61" s="21" t="s">
        <v>534</v>
      </c>
      <c r="D61" s="21" t="s">
        <v>560</v>
      </c>
      <c r="E61" s="2"/>
      <c r="F61" s="22" t="s">
        <v>259</v>
      </c>
      <c r="G61" s="22" t="s">
        <v>20</v>
      </c>
      <c r="H61" s="44" t="s">
        <v>105</v>
      </c>
      <c r="I61" s="29">
        <v>99</v>
      </c>
      <c r="J61" s="36">
        <v>99</v>
      </c>
      <c r="K61" s="29">
        <v>99</v>
      </c>
      <c r="L61" s="29">
        <v>9</v>
      </c>
      <c r="M61" s="29">
        <v>99</v>
      </c>
      <c r="N61" s="6">
        <f>IF(OR('Gereden wedstrijden'!$L$7=4,'Gereden wedstrijden'!$L$7=5),LARGE(I61:M61,1),0)</f>
        <v>99</v>
      </c>
      <c r="O61" s="6">
        <f>IF('Gereden wedstrijden'!$L$7=5,LARGE(I61:M61,2),0)</f>
        <v>99</v>
      </c>
      <c r="P61" s="6">
        <f t="shared" si="2"/>
        <v>207</v>
      </c>
      <c r="Q61" s="2"/>
    </row>
    <row r="62" spans="1:17" s="5" customFormat="1" x14ac:dyDescent="0.25">
      <c r="A62" s="34">
        <v>57</v>
      </c>
      <c r="B62" s="41" t="s">
        <v>497</v>
      </c>
      <c r="C62" s="41" t="s">
        <v>498</v>
      </c>
      <c r="D62" s="41" t="s">
        <v>499</v>
      </c>
      <c r="E62" s="21"/>
      <c r="F62" s="22" t="s">
        <v>259</v>
      </c>
      <c r="G62" s="22" t="s">
        <v>20</v>
      </c>
      <c r="H62" s="41" t="s">
        <v>99</v>
      </c>
      <c r="I62" s="36">
        <v>99</v>
      </c>
      <c r="J62" s="36">
        <v>99</v>
      </c>
      <c r="K62" s="36">
        <v>10</v>
      </c>
      <c r="L62" s="36">
        <v>99</v>
      </c>
      <c r="M62" s="36">
        <v>99</v>
      </c>
      <c r="N62" s="6">
        <f>IF(OR('Gereden wedstrijden'!$L$7=4,'Gereden wedstrijden'!$L$7=5),LARGE(I62:M62,1),0)</f>
        <v>99</v>
      </c>
      <c r="O62" s="6">
        <f>IF('Gereden wedstrijden'!$L$7=5,LARGE(I62:M62,2),0)</f>
        <v>99</v>
      </c>
      <c r="P62" s="6">
        <f t="shared" si="2"/>
        <v>208</v>
      </c>
      <c r="Q62" s="2"/>
    </row>
    <row r="63" spans="1:17" x14ac:dyDescent="0.25">
      <c r="A63" s="34">
        <v>58</v>
      </c>
      <c r="B63" s="21" t="s">
        <v>445</v>
      </c>
      <c r="C63" s="21" t="s">
        <v>428</v>
      </c>
      <c r="D63" s="21" t="s">
        <v>446</v>
      </c>
      <c r="E63" s="21"/>
      <c r="F63" s="22" t="s">
        <v>259</v>
      </c>
      <c r="G63" s="22" t="s">
        <v>20</v>
      </c>
      <c r="H63" s="21" t="s">
        <v>102</v>
      </c>
      <c r="I63" s="36">
        <v>99</v>
      </c>
      <c r="J63" s="36">
        <v>90</v>
      </c>
      <c r="K63" s="36">
        <v>19</v>
      </c>
      <c r="L63" s="36">
        <v>99</v>
      </c>
      <c r="M63" s="36">
        <v>99</v>
      </c>
      <c r="N63" s="6">
        <f>IF(OR('Gereden wedstrijden'!$L$7=4,'Gereden wedstrijden'!$L$7=5),LARGE(I63:M63,1),0)</f>
        <v>99</v>
      </c>
      <c r="O63" s="6">
        <f>IF('Gereden wedstrijden'!$L$7=5,LARGE(I63:M63,2),0)</f>
        <v>99</v>
      </c>
      <c r="P63" s="6">
        <f t="shared" si="2"/>
        <v>208</v>
      </c>
    </row>
    <row r="64" spans="1:17" x14ac:dyDescent="0.25">
      <c r="A64" s="27">
        <v>59</v>
      </c>
      <c r="C64" s="44" t="s">
        <v>581</v>
      </c>
      <c r="D64" s="44" t="s">
        <v>582</v>
      </c>
      <c r="F64" s="22" t="s">
        <v>259</v>
      </c>
      <c r="G64" s="22" t="s">
        <v>20</v>
      </c>
      <c r="H64" s="44" t="s">
        <v>102</v>
      </c>
      <c r="I64" s="29">
        <v>99</v>
      </c>
      <c r="J64" s="36">
        <v>99</v>
      </c>
      <c r="K64" s="29">
        <v>99</v>
      </c>
      <c r="L64" s="29">
        <v>99</v>
      </c>
      <c r="M64" s="29">
        <v>12</v>
      </c>
      <c r="N64" s="6">
        <f>IF(OR('Gereden wedstrijden'!$L$7=4,'Gereden wedstrijden'!$L$7=5),LARGE(I64:M64,1),0)</f>
        <v>99</v>
      </c>
      <c r="O64" s="6">
        <f>IF('Gereden wedstrijden'!$L$7=5,LARGE(I64:M64,2),0)</f>
        <v>99</v>
      </c>
      <c r="P64" s="6">
        <f t="shared" si="2"/>
        <v>210</v>
      </c>
      <c r="Q64" s="8"/>
    </row>
    <row r="65" spans="1:16" x14ac:dyDescent="0.25">
      <c r="A65" s="27">
        <v>60</v>
      </c>
      <c r="B65" s="21" t="s">
        <v>555</v>
      </c>
      <c r="C65" s="21" t="s">
        <v>534</v>
      </c>
      <c r="D65" s="21" t="s">
        <v>556</v>
      </c>
      <c r="F65" s="22" t="s">
        <v>259</v>
      </c>
      <c r="G65" s="22" t="s">
        <v>20</v>
      </c>
      <c r="H65" s="44" t="s">
        <v>105</v>
      </c>
      <c r="I65" s="29">
        <v>99</v>
      </c>
      <c r="J65" s="36">
        <v>99</v>
      </c>
      <c r="K65" s="29">
        <v>99</v>
      </c>
      <c r="L65" s="29">
        <v>13</v>
      </c>
      <c r="M65" s="29">
        <v>99</v>
      </c>
      <c r="N65" s="6">
        <f>IF(OR('Gereden wedstrijden'!$L$7=4,'Gereden wedstrijden'!$L$7=5),LARGE(I65:M65,1),0)</f>
        <v>99</v>
      </c>
      <c r="O65" s="6">
        <f>IF('Gereden wedstrijden'!$L$7=5,LARGE(I65:M65,2),0)</f>
        <v>99</v>
      </c>
      <c r="P65" s="6">
        <f t="shared" si="2"/>
        <v>211</v>
      </c>
    </row>
    <row r="66" spans="1:16" x14ac:dyDescent="0.25">
      <c r="A66" s="27">
        <v>61</v>
      </c>
      <c r="B66" s="21" t="s">
        <v>146</v>
      </c>
      <c r="C66" s="21" t="s">
        <v>147</v>
      </c>
      <c r="D66" s="21" t="s">
        <v>148</v>
      </c>
      <c r="E66" s="6"/>
      <c r="F66" s="21" t="s">
        <v>259</v>
      </c>
      <c r="G66" s="21" t="s">
        <v>20</v>
      </c>
      <c r="H66" s="21" t="s">
        <v>101</v>
      </c>
      <c r="I66" s="27">
        <v>13</v>
      </c>
      <c r="J66" s="26">
        <v>99</v>
      </c>
      <c r="K66" s="27">
        <v>99</v>
      </c>
      <c r="L66" s="26">
        <v>99</v>
      </c>
      <c r="M66" s="26">
        <v>99</v>
      </c>
      <c r="N66" s="6">
        <f>IF(OR('Gereden wedstrijden'!$L$7=4,'Gereden wedstrijden'!$L$7=5),LARGE(I66:M66,1),0)</f>
        <v>99</v>
      </c>
      <c r="O66" s="6">
        <f>IF('Gereden wedstrijden'!$L$7=5,LARGE(I66:M66,2),0)</f>
        <v>99</v>
      </c>
      <c r="P66" s="6">
        <f t="shared" si="2"/>
        <v>211</v>
      </c>
    </row>
    <row r="67" spans="1:16" x14ac:dyDescent="0.25">
      <c r="A67" s="27">
        <v>62</v>
      </c>
      <c r="B67" s="21" t="s">
        <v>557</v>
      </c>
      <c r="C67" s="21" t="s">
        <v>299</v>
      </c>
      <c r="D67" s="21" t="s">
        <v>558</v>
      </c>
      <c r="F67" s="22" t="s">
        <v>259</v>
      </c>
      <c r="G67" s="22" t="s">
        <v>20</v>
      </c>
      <c r="H67" s="44" t="s">
        <v>102</v>
      </c>
      <c r="I67" s="29">
        <v>99</v>
      </c>
      <c r="J67" s="36">
        <v>99</v>
      </c>
      <c r="K67" s="29">
        <v>99</v>
      </c>
      <c r="L67" s="29">
        <v>15</v>
      </c>
      <c r="M67" s="29">
        <v>99</v>
      </c>
      <c r="N67" s="6">
        <f>IF(OR('Gereden wedstrijden'!$L$7=4,'Gereden wedstrijden'!$L$7=5),LARGE(I67:M67,1),0)</f>
        <v>99</v>
      </c>
      <c r="O67" s="6">
        <f>IF('Gereden wedstrijden'!$L$7=5,LARGE(I67:M67,2),0)</f>
        <v>99</v>
      </c>
      <c r="P67" s="6">
        <f t="shared" si="2"/>
        <v>213</v>
      </c>
    </row>
    <row r="68" spans="1:16" x14ac:dyDescent="0.25">
      <c r="A68" s="27">
        <v>63</v>
      </c>
      <c r="B68" s="21" t="s">
        <v>436</v>
      </c>
      <c r="C68" s="21" t="s">
        <v>407</v>
      </c>
      <c r="D68" s="21" t="s">
        <v>437</v>
      </c>
      <c r="E68" s="21"/>
      <c r="F68" s="22" t="s">
        <v>259</v>
      </c>
      <c r="G68" s="22" t="s">
        <v>20</v>
      </c>
      <c r="H68" s="21" t="s">
        <v>105</v>
      </c>
      <c r="I68" s="36">
        <v>99</v>
      </c>
      <c r="J68" s="36">
        <v>24</v>
      </c>
      <c r="K68" s="36">
        <v>90</v>
      </c>
      <c r="L68" s="36">
        <v>99</v>
      </c>
      <c r="M68" s="36">
        <v>99</v>
      </c>
      <c r="N68" s="6">
        <f>IF(OR('Gereden wedstrijden'!$L$7=4,'Gereden wedstrijden'!$L$7=5),LARGE(I68:M68,1),0)</f>
        <v>99</v>
      </c>
      <c r="O68" s="6">
        <f>IF('Gereden wedstrijden'!$L$7=5,LARGE(I68:M68,2),0)</f>
        <v>99</v>
      </c>
      <c r="P68" s="6">
        <f t="shared" si="2"/>
        <v>213</v>
      </c>
    </row>
    <row r="69" spans="1:16" x14ac:dyDescent="0.25">
      <c r="A69" s="27">
        <v>64</v>
      </c>
      <c r="B69" s="21" t="s">
        <v>562</v>
      </c>
      <c r="C69" s="21" t="s">
        <v>563</v>
      </c>
      <c r="D69" s="21" t="s">
        <v>564</v>
      </c>
      <c r="F69" s="22" t="s">
        <v>259</v>
      </c>
      <c r="G69" s="22" t="s">
        <v>20</v>
      </c>
      <c r="H69" s="44" t="s">
        <v>101</v>
      </c>
      <c r="I69" s="29">
        <v>99</v>
      </c>
      <c r="J69" s="36">
        <v>99</v>
      </c>
      <c r="K69" s="29">
        <v>99</v>
      </c>
      <c r="L69" s="29">
        <v>18</v>
      </c>
      <c r="M69" s="29">
        <v>99</v>
      </c>
      <c r="N69" s="6">
        <f>IF(OR('Gereden wedstrijden'!$L$7=4,'Gereden wedstrijden'!$L$7=5),LARGE(I69:M69,1),0)</f>
        <v>99</v>
      </c>
      <c r="O69" s="6">
        <f>IF('Gereden wedstrijden'!$L$7=5,LARGE(I69:M69,2),0)</f>
        <v>99</v>
      </c>
      <c r="P69" s="6">
        <f t="shared" si="2"/>
        <v>216</v>
      </c>
    </row>
    <row r="70" spans="1:16" x14ac:dyDescent="0.25">
      <c r="A70" s="27">
        <v>65</v>
      </c>
      <c r="B70" s="21" t="s">
        <v>164</v>
      </c>
      <c r="C70" s="21" t="s">
        <v>165</v>
      </c>
      <c r="D70" s="21" t="s">
        <v>166</v>
      </c>
      <c r="E70" s="6"/>
      <c r="F70" s="21" t="s">
        <v>259</v>
      </c>
      <c r="G70" s="21" t="s">
        <v>20</v>
      </c>
      <c r="H70" s="21" t="s">
        <v>98</v>
      </c>
      <c r="I70" s="26">
        <v>19</v>
      </c>
      <c r="J70" s="27">
        <v>99</v>
      </c>
      <c r="K70" s="27">
        <v>99</v>
      </c>
      <c r="L70" s="26">
        <v>99</v>
      </c>
      <c r="M70" s="26">
        <v>99</v>
      </c>
      <c r="N70" s="6">
        <f>IF(OR('Gereden wedstrijden'!$L$7=4,'Gereden wedstrijden'!$L$7=5),LARGE(I70:M70,1),0)</f>
        <v>99</v>
      </c>
      <c r="O70" s="6">
        <f>IF('Gereden wedstrijden'!$L$7=5,LARGE(I70:M70,2),0)</f>
        <v>99</v>
      </c>
      <c r="P70" s="6">
        <f t="shared" si="2"/>
        <v>217</v>
      </c>
    </row>
    <row r="71" spans="1:16" x14ac:dyDescent="0.25">
      <c r="A71" s="27">
        <v>66</v>
      </c>
      <c r="B71" s="21" t="s">
        <v>212</v>
      </c>
      <c r="C71" s="21" t="s">
        <v>213</v>
      </c>
      <c r="D71" s="21" t="s">
        <v>214</v>
      </c>
      <c r="E71" s="6"/>
      <c r="F71" s="21" t="s">
        <v>259</v>
      </c>
      <c r="G71" s="21" t="s">
        <v>20</v>
      </c>
      <c r="H71" s="21" t="s">
        <v>104</v>
      </c>
      <c r="I71" s="26">
        <v>37</v>
      </c>
      <c r="J71" s="26">
        <v>90</v>
      </c>
      <c r="K71" s="26">
        <v>90</v>
      </c>
      <c r="L71" s="26">
        <v>99</v>
      </c>
      <c r="M71" s="26">
        <v>99</v>
      </c>
      <c r="N71" s="6">
        <f>IF(OR('Gereden wedstrijden'!$L$7=4,'Gereden wedstrijden'!$L$7=5),LARGE(I71:M71,1),0)</f>
        <v>99</v>
      </c>
      <c r="O71" s="6">
        <f>IF('Gereden wedstrijden'!$L$7=5,LARGE(I71:M71,2),0)</f>
        <v>99</v>
      </c>
      <c r="P71" s="6">
        <f t="shared" si="2"/>
        <v>217</v>
      </c>
    </row>
    <row r="72" spans="1:16" x14ac:dyDescent="0.25">
      <c r="A72" s="27">
        <v>67</v>
      </c>
      <c r="B72" s="21" t="s">
        <v>167</v>
      </c>
      <c r="C72" s="21" t="s">
        <v>168</v>
      </c>
      <c r="D72" s="21" t="s">
        <v>169</v>
      </c>
      <c r="E72" s="6"/>
      <c r="F72" s="21" t="s">
        <v>259</v>
      </c>
      <c r="G72" s="21" t="s">
        <v>20</v>
      </c>
      <c r="H72" s="21" t="s">
        <v>263</v>
      </c>
      <c r="I72" s="27">
        <v>20</v>
      </c>
      <c r="J72" s="26">
        <v>99</v>
      </c>
      <c r="K72" s="26">
        <v>99</v>
      </c>
      <c r="L72" s="26">
        <v>99</v>
      </c>
      <c r="M72" s="26">
        <v>99</v>
      </c>
      <c r="N72" s="6">
        <f>IF(OR('Gereden wedstrijden'!$L$7=4,'Gereden wedstrijden'!$L$7=5),LARGE(I72:M72,1),0)</f>
        <v>99</v>
      </c>
      <c r="O72" s="6">
        <f>IF('Gereden wedstrijden'!$L$7=5,LARGE(I72:M72,2),0)</f>
        <v>99</v>
      </c>
      <c r="P72" s="6">
        <f t="shared" si="2"/>
        <v>218</v>
      </c>
    </row>
    <row r="73" spans="1:16" x14ac:dyDescent="0.25">
      <c r="A73" s="27">
        <v>68</v>
      </c>
      <c r="B73" s="21" t="s">
        <v>174</v>
      </c>
      <c r="C73" s="21" t="s">
        <v>175</v>
      </c>
      <c r="D73" s="21" t="s">
        <v>176</v>
      </c>
      <c r="E73" s="6"/>
      <c r="F73" s="21" t="s">
        <v>259</v>
      </c>
      <c r="G73" s="21" t="s">
        <v>20</v>
      </c>
      <c r="H73" s="21" t="s">
        <v>96</v>
      </c>
      <c r="I73" s="26">
        <v>23</v>
      </c>
      <c r="J73" s="27">
        <v>99</v>
      </c>
      <c r="K73" s="27">
        <v>99</v>
      </c>
      <c r="L73" s="26">
        <v>99</v>
      </c>
      <c r="M73" s="26">
        <v>99</v>
      </c>
      <c r="N73" s="6">
        <f>IF(OR('Gereden wedstrijden'!$L$7=4,'Gereden wedstrijden'!$L$7=5),LARGE(I73:M73,1),0)</f>
        <v>99</v>
      </c>
      <c r="O73" s="6">
        <f>IF('Gereden wedstrijden'!$L$7=5,LARGE(I73:M73,2),0)</f>
        <v>99</v>
      </c>
      <c r="P73" s="6">
        <f t="shared" si="2"/>
        <v>221</v>
      </c>
    </row>
    <row r="74" spans="1:16" x14ac:dyDescent="0.25">
      <c r="A74" s="27">
        <v>69</v>
      </c>
      <c r="C74" s="44" t="s">
        <v>579</v>
      </c>
      <c r="D74" s="44" t="s">
        <v>580</v>
      </c>
      <c r="F74" s="22" t="s">
        <v>259</v>
      </c>
      <c r="G74" s="22" t="s">
        <v>20</v>
      </c>
      <c r="H74" s="44" t="s">
        <v>98</v>
      </c>
      <c r="I74" s="29">
        <v>99</v>
      </c>
      <c r="J74" s="36">
        <v>99</v>
      </c>
      <c r="K74" s="29">
        <v>99</v>
      </c>
      <c r="L74" s="29">
        <v>99</v>
      </c>
      <c r="M74" s="29">
        <v>28</v>
      </c>
      <c r="N74" s="6">
        <f>IF(OR('Gereden wedstrijden'!$L$7=4,'Gereden wedstrijden'!$L$7=5),LARGE(I74:M74,1),0)</f>
        <v>99</v>
      </c>
      <c r="O74" s="6">
        <f>IF('Gereden wedstrijden'!$L$7=5,LARGE(I74:M74,2),0)</f>
        <v>99</v>
      </c>
      <c r="P74" s="6">
        <f t="shared" si="2"/>
        <v>226</v>
      </c>
    </row>
    <row r="75" spans="1:16" x14ac:dyDescent="0.25">
      <c r="A75" s="27">
        <v>70</v>
      </c>
      <c r="B75" s="21" t="s">
        <v>440</v>
      </c>
      <c r="C75" s="21" t="s">
        <v>407</v>
      </c>
      <c r="D75" s="21" t="s">
        <v>441</v>
      </c>
      <c r="E75" s="21"/>
      <c r="F75" s="22" t="s">
        <v>259</v>
      </c>
      <c r="G75" s="22" t="s">
        <v>20</v>
      </c>
      <c r="H75" s="21" t="s">
        <v>105</v>
      </c>
      <c r="I75" s="36">
        <v>99</v>
      </c>
      <c r="J75" s="36">
        <v>28</v>
      </c>
      <c r="K75" s="36">
        <v>99</v>
      </c>
      <c r="L75" s="36">
        <v>99</v>
      </c>
      <c r="M75" s="36">
        <v>99</v>
      </c>
      <c r="N75" s="6">
        <f>IF(OR('Gereden wedstrijden'!$L$7=4,'Gereden wedstrijden'!$L$7=5),LARGE(I75:M75,1),0)</f>
        <v>99</v>
      </c>
      <c r="O75" s="6">
        <f>IF('Gereden wedstrijden'!$L$7=5,LARGE(I75:M75,2),0)</f>
        <v>99</v>
      </c>
      <c r="P75" s="6">
        <f t="shared" si="2"/>
        <v>226</v>
      </c>
    </row>
    <row r="76" spans="1:16" x14ac:dyDescent="0.25">
      <c r="A76" s="27">
        <v>71</v>
      </c>
      <c r="B76" s="41" t="s">
        <v>406</v>
      </c>
      <c r="C76" s="41" t="s">
        <v>407</v>
      </c>
      <c r="D76" s="41" t="s">
        <v>408</v>
      </c>
      <c r="E76" s="21"/>
      <c r="F76" s="22" t="s">
        <v>259</v>
      </c>
      <c r="G76" s="22" t="s">
        <v>20</v>
      </c>
      <c r="H76" s="6" t="s">
        <v>105</v>
      </c>
      <c r="I76" s="36">
        <v>99</v>
      </c>
      <c r="J76" s="36">
        <v>99</v>
      </c>
      <c r="K76" s="36">
        <v>29</v>
      </c>
      <c r="L76" s="36">
        <v>99</v>
      </c>
      <c r="M76" s="36">
        <v>99</v>
      </c>
      <c r="N76" s="6">
        <f>IF(OR('Gereden wedstrijden'!$L$7=4,'Gereden wedstrijden'!$L$7=5),LARGE(I76:M76,1),0)</f>
        <v>99</v>
      </c>
      <c r="O76" s="6">
        <f>IF('Gereden wedstrijden'!$L$7=5,LARGE(I76:M76,2),0)</f>
        <v>99</v>
      </c>
      <c r="P76" s="6">
        <f t="shared" si="2"/>
        <v>227</v>
      </c>
    </row>
    <row r="77" spans="1:16" x14ac:dyDescent="0.25">
      <c r="A77" s="27">
        <v>72</v>
      </c>
      <c r="B77" s="21" t="s">
        <v>190</v>
      </c>
      <c r="C77" s="21" t="s">
        <v>141</v>
      </c>
      <c r="D77" s="21" t="s">
        <v>191</v>
      </c>
      <c r="E77" s="6"/>
      <c r="F77" s="21" t="s">
        <v>259</v>
      </c>
      <c r="G77" s="21" t="s">
        <v>20</v>
      </c>
      <c r="H77" s="21" t="s">
        <v>262</v>
      </c>
      <c r="I77" s="26">
        <v>29</v>
      </c>
      <c r="J77" s="26">
        <v>99</v>
      </c>
      <c r="K77" s="27">
        <v>99</v>
      </c>
      <c r="L77" s="26">
        <v>99</v>
      </c>
      <c r="M77" s="26">
        <v>99</v>
      </c>
      <c r="N77" s="6">
        <f>IF(OR('Gereden wedstrijden'!$L$7=4,'Gereden wedstrijden'!$L$7=5),LARGE(I77:M77,1),0)</f>
        <v>99</v>
      </c>
      <c r="O77" s="6">
        <f>IF('Gereden wedstrijden'!$L$7=5,LARGE(I77:M77,2),0)</f>
        <v>99</v>
      </c>
      <c r="P77" s="6">
        <f t="shared" si="2"/>
        <v>227</v>
      </c>
    </row>
    <row r="78" spans="1:16" x14ac:dyDescent="0.25">
      <c r="A78" s="27">
        <v>73</v>
      </c>
      <c r="B78" s="21" t="s">
        <v>201</v>
      </c>
      <c r="C78" s="21" t="s">
        <v>202</v>
      </c>
      <c r="D78" s="21" t="s">
        <v>203</v>
      </c>
      <c r="E78" s="35"/>
      <c r="F78" s="21" t="s">
        <v>259</v>
      </c>
      <c r="G78" s="21" t="s">
        <v>20</v>
      </c>
      <c r="H78" s="21" t="s">
        <v>261</v>
      </c>
      <c r="I78" s="34">
        <v>33</v>
      </c>
      <c r="J78" s="34">
        <v>99</v>
      </c>
      <c r="K78" s="34">
        <v>99</v>
      </c>
      <c r="L78" s="34">
        <v>99</v>
      </c>
      <c r="M78" s="34">
        <v>99</v>
      </c>
      <c r="N78" s="6">
        <f>IF(OR('Gereden wedstrijden'!$L$7=4,'Gereden wedstrijden'!$L$7=5),LARGE(I78:M78,1),0)</f>
        <v>99</v>
      </c>
      <c r="O78" s="6">
        <f>IF('Gereden wedstrijden'!$L$7=5,LARGE(I78:M78,2),0)</f>
        <v>99</v>
      </c>
      <c r="P78" s="6">
        <f t="shared" si="2"/>
        <v>231</v>
      </c>
    </row>
    <row r="79" spans="1:16" x14ac:dyDescent="0.25">
      <c r="A79" s="27">
        <v>74</v>
      </c>
      <c r="B79" s="21" t="s">
        <v>218</v>
      </c>
      <c r="C79" s="21" t="s">
        <v>219</v>
      </c>
      <c r="D79" s="21" t="s">
        <v>220</v>
      </c>
      <c r="E79" s="6"/>
      <c r="F79" s="21" t="s">
        <v>259</v>
      </c>
      <c r="G79" s="21" t="s">
        <v>20</v>
      </c>
      <c r="H79" s="21" t="s">
        <v>105</v>
      </c>
      <c r="I79" s="26">
        <v>39</v>
      </c>
      <c r="J79" s="26">
        <v>99</v>
      </c>
      <c r="K79" s="26">
        <v>99</v>
      </c>
      <c r="L79" s="26">
        <v>99</v>
      </c>
      <c r="M79" s="26">
        <v>99</v>
      </c>
      <c r="N79" s="6">
        <f>IF(OR('Gereden wedstrijden'!$L$7=4,'Gereden wedstrijden'!$L$7=5),LARGE(I79:M79,1),0)</f>
        <v>99</v>
      </c>
      <c r="O79" s="6">
        <f>IF('Gereden wedstrijden'!$L$7=5,LARGE(I79:M79,2),0)</f>
        <v>99</v>
      </c>
      <c r="P79" s="6">
        <f t="shared" si="2"/>
        <v>237</v>
      </c>
    </row>
    <row r="80" spans="1:16" x14ac:dyDescent="0.25">
      <c r="A80" s="27">
        <v>75</v>
      </c>
      <c r="B80" s="21" t="s">
        <v>221</v>
      </c>
      <c r="C80" s="21" t="s">
        <v>219</v>
      </c>
      <c r="D80" s="21" t="s">
        <v>222</v>
      </c>
      <c r="E80" s="6"/>
      <c r="F80" s="21" t="s">
        <v>259</v>
      </c>
      <c r="G80" s="21" t="s">
        <v>20</v>
      </c>
      <c r="H80" s="21" t="s">
        <v>105</v>
      </c>
      <c r="I80" s="27">
        <v>40</v>
      </c>
      <c r="J80" s="26">
        <v>99</v>
      </c>
      <c r="K80" s="27">
        <v>99</v>
      </c>
      <c r="L80" s="26">
        <v>99</v>
      </c>
      <c r="M80" s="26">
        <v>99</v>
      </c>
      <c r="N80" s="6">
        <f>IF(OR('Gereden wedstrijden'!$L$7=4,'Gereden wedstrijden'!$L$7=5),LARGE(I80:M80,1),0)</f>
        <v>99</v>
      </c>
      <c r="O80" s="6">
        <f>IF('Gereden wedstrijden'!$L$7=5,LARGE(I80:M80,2),0)</f>
        <v>99</v>
      </c>
      <c r="P80" s="6">
        <f t="shared" si="2"/>
        <v>238</v>
      </c>
    </row>
    <row r="81" spans="1:17" x14ac:dyDescent="0.25">
      <c r="A81" s="27">
        <v>76</v>
      </c>
      <c r="B81" s="21" t="s">
        <v>231</v>
      </c>
      <c r="C81" s="21" t="s">
        <v>232</v>
      </c>
      <c r="D81" s="21" t="s">
        <v>233</v>
      </c>
      <c r="E81" s="6"/>
      <c r="F81" s="21" t="s">
        <v>259</v>
      </c>
      <c r="G81" s="21" t="s">
        <v>20</v>
      </c>
      <c r="H81" s="21" t="s">
        <v>105</v>
      </c>
      <c r="I81" s="26">
        <v>44</v>
      </c>
      <c r="J81" s="26">
        <v>99</v>
      </c>
      <c r="K81" s="27">
        <v>99</v>
      </c>
      <c r="L81" s="26">
        <v>99</v>
      </c>
      <c r="M81" s="26">
        <v>99</v>
      </c>
      <c r="N81" s="6">
        <f>IF(OR('Gereden wedstrijden'!$L$7=4,'Gereden wedstrijden'!$L$7=5),LARGE(I81:M81,1),0)</f>
        <v>99</v>
      </c>
      <c r="O81" s="6">
        <f>IF('Gereden wedstrijden'!$L$7=5,LARGE(I81:M81,2),0)</f>
        <v>99</v>
      </c>
      <c r="P81" s="6">
        <f t="shared" si="2"/>
        <v>242</v>
      </c>
    </row>
    <row r="82" spans="1:17" x14ac:dyDescent="0.25">
      <c r="A82" s="27">
        <v>77</v>
      </c>
      <c r="B82" s="41" t="s">
        <v>501</v>
      </c>
      <c r="C82" s="41" t="s">
        <v>502</v>
      </c>
      <c r="D82" s="41" t="s">
        <v>503</v>
      </c>
      <c r="E82" s="21"/>
      <c r="F82" s="22" t="s">
        <v>259</v>
      </c>
      <c r="G82" s="22" t="s">
        <v>20</v>
      </c>
      <c r="H82" s="6" t="s">
        <v>105</v>
      </c>
      <c r="I82" s="36">
        <v>99</v>
      </c>
      <c r="J82" s="36">
        <v>99</v>
      </c>
      <c r="K82" s="36">
        <v>48</v>
      </c>
      <c r="L82" s="36">
        <v>99</v>
      </c>
      <c r="M82" s="36">
        <v>99</v>
      </c>
      <c r="N82" s="6">
        <f>IF(OR('Gereden wedstrijden'!$L$7=4,'Gereden wedstrijden'!$L$7=5),LARGE(I82:M82,1),0)</f>
        <v>99</v>
      </c>
      <c r="O82" s="6">
        <f>IF('Gereden wedstrijden'!$L$7=5,LARGE(I82:M82,2),0)</f>
        <v>99</v>
      </c>
      <c r="P82" s="6">
        <f t="shared" si="2"/>
        <v>246</v>
      </c>
    </row>
    <row r="83" spans="1:17" x14ac:dyDescent="0.25">
      <c r="A83" s="27">
        <v>78</v>
      </c>
      <c r="B83" s="41" t="s">
        <v>507</v>
      </c>
      <c r="C83" s="41" t="s">
        <v>508</v>
      </c>
      <c r="D83" s="41" t="s">
        <v>509</v>
      </c>
      <c r="E83" s="21"/>
      <c r="F83" s="22" t="s">
        <v>259</v>
      </c>
      <c r="G83" s="22" t="s">
        <v>20</v>
      </c>
      <c r="H83" s="41" t="s">
        <v>260</v>
      </c>
      <c r="I83" s="36">
        <v>99</v>
      </c>
      <c r="J83" s="36">
        <v>99</v>
      </c>
      <c r="K83" s="36">
        <v>52</v>
      </c>
      <c r="L83" s="36">
        <v>99</v>
      </c>
      <c r="M83" s="36">
        <v>99</v>
      </c>
      <c r="N83" s="6">
        <f>IF(OR('Gereden wedstrijden'!$L$7=4,'Gereden wedstrijden'!$L$7=5),LARGE(I83:M83,1),0)</f>
        <v>99</v>
      </c>
      <c r="O83" s="6">
        <f>IF('Gereden wedstrijden'!$L$7=5,LARGE(I83:M83,2),0)</f>
        <v>99</v>
      </c>
      <c r="P83" s="6">
        <f t="shared" si="2"/>
        <v>250</v>
      </c>
    </row>
    <row r="84" spans="1:17" x14ac:dyDescent="0.25">
      <c r="A84" s="27">
        <v>79</v>
      </c>
      <c r="B84" s="21" t="s">
        <v>78</v>
      </c>
      <c r="C84" s="21" t="s">
        <v>40</v>
      </c>
      <c r="D84" s="21" t="s">
        <v>41</v>
      </c>
      <c r="E84" s="6"/>
      <c r="F84" s="21" t="s">
        <v>259</v>
      </c>
      <c r="G84" s="21" t="s">
        <v>20</v>
      </c>
      <c r="H84" s="21" t="s">
        <v>101</v>
      </c>
      <c r="I84" s="27">
        <v>52</v>
      </c>
      <c r="J84" s="26">
        <v>99</v>
      </c>
      <c r="K84" s="26">
        <v>99</v>
      </c>
      <c r="L84" s="26">
        <v>99</v>
      </c>
      <c r="M84" s="26">
        <v>99</v>
      </c>
      <c r="N84" s="6">
        <f>IF(OR('Gereden wedstrijden'!$L$7=4,'Gereden wedstrijden'!$L$7=5),LARGE(I84:M84,1),0)</f>
        <v>99</v>
      </c>
      <c r="O84" s="6">
        <f>IF('Gereden wedstrijden'!$L$7=5,LARGE(I84:M84,2),0)</f>
        <v>99</v>
      </c>
      <c r="P84" s="6">
        <f t="shared" ref="P84:P87" si="3">SUM(I84:M84)-SUM(N84:O84)</f>
        <v>250</v>
      </c>
    </row>
    <row r="85" spans="1:17" x14ac:dyDescent="0.25">
      <c r="A85" s="27">
        <v>80</v>
      </c>
      <c r="B85" s="41"/>
      <c r="C85" s="41" t="s">
        <v>513</v>
      </c>
      <c r="D85" s="41" t="s">
        <v>514</v>
      </c>
      <c r="E85" s="21"/>
      <c r="F85" s="22" t="s">
        <v>259</v>
      </c>
      <c r="G85" s="22" t="s">
        <v>20</v>
      </c>
      <c r="H85" s="41" t="s">
        <v>98</v>
      </c>
      <c r="I85" s="36">
        <v>99</v>
      </c>
      <c r="J85" s="36">
        <v>99</v>
      </c>
      <c r="K85" s="36">
        <v>54</v>
      </c>
      <c r="L85" s="36">
        <v>99</v>
      </c>
      <c r="M85" s="36">
        <v>99</v>
      </c>
      <c r="N85" s="6">
        <f>IF(OR('Gereden wedstrijden'!$L$7=4,'Gereden wedstrijden'!$L$7=5),LARGE(I85:M85,1),0)</f>
        <v>99</v>
      </c>
      <c r="O85" s="6">
        <f>IF('Gereden wedstrijden'!$L$7=5,LARGE(I85:M85,2),0)</f>
        <v>99</v>
      </c>
      <c r="P85" s="6">
        <f t="shared" si="3"/>
        <v>252</v>
      </c>
    </row>
    <row r="86" spans="1:17" x14ac:dyDescent="0.25">
      <c r="A86" s="27">
        <v>81</v>
      </c>
      <c r="B86" s="21"/>
      <c r="C86" s="44" t="s">
        <v>577</v>
      </c>
      <c r="D86" s="44" t="s">
        <v>578</v>
      </c>
      <c r="F86" s="22" t="s">
        <v>259</v>
      </c>
      <c r="G86" s="22" t="s">
        <v>20</v>
      </c>
      <c r="H86" s="44" t="s">
        <v>105</v>
      </c>
      <c r="I86" s="29">
        <v>99</v>
      </c>
      <c r="J86" s="36">
        <v>99</v>
      </c>
      <c r="K86" s="29">
        <v>99</v>
      </c>
      <c r="L86" s="29">
        <v>99</v>
      </c>
      <c r="M86" s="29">
        <v>90</v>
      </c>
      <c r="N86" s="6">
        <f>IF(OR('Gereden wedstrijden'!$L$7=4,'Gereden wedstrijden'!$L$7=5),LARGE(I86:M86,1),0)</f>
        <v>99</v>
      </c>
      <c r="O86" s="6">
        <f>IF('Gereden wedstrijden'!$L$7=5,LARGE(I86:M86,2),0)</f>
        <v>99</v>
      </c>
      <c r="P86" s="6">
        <f t="shared" si="3"/>
        <v>288</v>
      </c>
      <c r="Q86" s="6"/>
    </row>
    <row r="87" spans="1:17" x14ac:dyDescent="0.25">
      <c r="A87" s="27">
        <v>82</v>
      </c>
      <c r="B87" s="41" t="s">
        <v>515</v>
      </c>
      <c r="C87" s="41" t="s">
        <v>516</v>
      </c>
      <c r="D87" s="41" t="s">
        <v>517</v>
      </c>
      <c r="E87" s="21"/>
      <c r="F87" s="22" t="s">
        <v>259</v>
      </c>
      <c r="G87" s="22" t="s">
        <v>20</v>
      </c>
      <c r="H87" s="41" t="s">
        <v>103</v>
      </c>
      <c r="I87" s="36">
        <v>99</v>
      </c>
      <c r="J87" s="36">
        <v>99</v>
      </c>
      <c r="K87" s="36">
        <v>90</v>
      </c>
      <c r="L87" s="36">
        <v>99</v>
      </c>
      <c r="M87" s="36">
        <v>99</v>
      </c>
      <c r="N87" s="6">
        <f>IF(OR('Gereden wedstrijden'!$L$7=4,'Gereden wedstrijden'!$L$7=5),LARGE(I87:M87,1),0)</f>
        <v>99</v>
      </c>
      <c r="O87" s="6">
        <f>IF('Gereden wedstrijden'!$L$7=5,LARGE(I87:M87,2),0)</f>
        <v>99</v>
      </c>
      <c r="P87" s="6">
        <f t="shared" si="3"/>
        <v>288</v>
      </c>
    </row>
    <row r="88" spans="1:17" x14ac:dyDescent="0.25">
      <c r="A88" s="27">
        <v>83</v>
      </c>
    </row>
    <row r="89" spans="1:17" x14ac:dyDescent="0.25">
      <c r="B89" s="6" t="s">
        <v>530</v>
      </c>
    </row>
    <row r="91" spans="1:17" ht="18.75" x14ac:dyDescent="0.3">
      <c r="B91" s="46" t="s">
        <v>595</v>
      </c>
    </row>
    <row r="92" spans="1:17" ht="18.75" x14ac:dyDescent="0.3">
      <c r="B92" s="46" t="s">
        <v>596</v>
      </c>
    </row>
  </sheetData>
  <sortState ref="B4:Q86">
    <sortCondition ref="P4:P86"/>
    <sortCondition ref="M4:M86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75" zoomScaleNormal="75" workbookViewId="0">
      <selection activeCell="A4" sqref="A4:XFD4"/>
    </sheetView>
  </sheetViews>
  <sheetFormatPr defaultColWidth="9.140625" defaultRowHeight="15" outlineLevelCol="1" x14ac:dyDescent="0.25"/>
  <cols>
    <col min="1" max="1" width="5.28515625" style="29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1.28515625" style="29" bestFit="1" customWidth="1"/>
    <col min="10" max="10" width="11.5703125" style="29" bestFit="1" customWidth="1"/>
    <col min="11" max="11" width="13.42578125" style="29" bestFit="1" customWidth="1"/>
    <col min="12" max="13" width="12.28515625" style="29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3"/>
      <c r="B1" s="1"/>
      <c r="C1" s="1"/>
      <c r="D1" s="1"/>
      <c r="E1" s="1"/>
      <c r="F1" s="1"/>
      <c r="G1" s="1"/>
      <c r="H1" s="1"/>
      <c r="I1" s="23" t="s">
        <v>15</v>
      </c>
      <c r="J1" s="23" t="s">
        <v>101</v>
      </c>
      <c r="K1" s="23" t="s">
        <v>95</v>
      </c>
      <c r="L1" s="23" t="s">
        <v>15</v>
      </c>
      <c r="M1" s="23" t="s">
        <v>95</v>
      </c>
      <c r="N1" s="1"/>
      <c r="O1" s="1"/>
    </row>
    <row r="2" spans="1:17" x14ac:dyDescent="0.25">
      <c r="A2" s="23"/>
      <c r="B2" s="1"/>
      <c r="C2" s="1"/>
      <c r="D2" s="1"/>
      <c r="E2" s="1"/>
      <c r="F2" s="1"/>
      <c r="G2" s="1"/>
      <c r="H2" s="1"/>
      <c r="I2" s="24" t="s">
        <v>108</v>
      </c>
      <c r="J2" s="24">
        <v>42336</v>
      </c>
      <c r="K2" s="24" t="s">
        <v>109</v>
      </c>
      <c r="L2" s="24" t="s">
        <v>110</v>
      </c>
      <c r="M2" s="24" t="s">
        <v>111</v>
      </c>
      <c r="N2" s="33"/>
      <c r="O2" s="33"/>
    </row>
    <row r="3" spans="1:17" x14ac:dyDescent="0.25">
      <c r="A3" s="40" t="s">
        <v>0</v>
      </c>
      <c r="B3" s="3" t="s">
        <v>1</v>
      </c>
      <c r="C3" s="3" t="s">
        <v>7</v>
      </c>
      <c r="D3" s="3" t="s">
        <v>2</v>
      </c>
      <c r="E3" s="4" t="s">
        <v>3</v>
      </c>
      <c r="F3" s="3" t="s">
        <v>4</v>
      </c>
      <c r="G3" s="3" t="s">
        <v>5</v>
      </c>
      <c r="H3" s="3" t="s">
        <v>6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4" t="s">
        <v>398</v>
      </c>
      <c r="O3" s="4" t="s">
        <v>399</v>
      </c>
      <c r="P3" s="1" t="s">
        <v>13</v>
      </c>
    </row>
    <row r="4" spans="1:17" s="55" customFormat="1" x14ac:dyDescent="0.25">
      <c r="A4" s="54">
        <v>1</v>
      </c>
      <c r="B4" s="55" t="s">
        <v>268</v>
      </c>
      <c r="C4" s="55" t="s">
        <v>205</v>
      </c>
      <c r="D4" s="55" t="s">
        <v>269</v>
      </c>
      <c r="F4" s="55" t="s">
        <v>329</v>
      </c>
      <c r="G4" s="55" t="s">
        <v>20</v>
      </c>
      <c r="H4" s="55" t="s">
        <v>97</v>
      </c>
      <c r="I4" s="56">
        <v>2</v>
      </c>
      <c r="J4" s="54">
        <v>99</v>
      </c>
      <c r="K4" s="54">
        <v>1</v>
      </c>
      <c r="L4" s="54">
        <v>3</v>
      </c>
      <c r="M4" s="54">
        <v>1</v>
      </c>
      <c r="N4" s="55">
        <f>IF(OR('Gereden wedstrijden'!$L$7=4,'Gereden wedstrijden'!$L$7=5),LARGE(I4:M4,1),0)</f>
        <v>99</v>
      </c>
      <c r="O4" s="55">
        <f>IF('Gereden wedstrijden'!$L$7=5,LARGE(I4:M4,2),0)</f>
        <v>3</v>
      </c>
      <c r="P4" s="55">
        <f t="shared" ref="P4:P10" si="0">SUM(I4:M4)-SUM(N4:O4)</f>
        <v>4</v>
      </c>
      <c r="Q4" s="55" t="s">
        <v>575</v>
      </c>
    </row>
    <row r="5" spans="1:17" s="48" customFormat="1" x14ac:dyDescent="0.25">
      <c r="A5" s="47">
        <v>2</v>
      </c>
      <c r="B5" s="48" t="s">
        <v>266</v>
      </c>
      <c r="C5" s="48" t="s">
        <v>144</v>
      </c>
      <c r="D5" s="48" t="s">
        <v>267</v>
      </c>
      <c r="F5" s="48" t="s">
        <v>329</v>
      </c>
      <c r="G5" s="48" t="s">
        <v>20</v>
      </c>
      <c r="H5" s="48" t="s">
        <v>261</v>
      </c>
      <c r="I5" s="49">
        <v>1</v>
      </c>
      <c r="J5" s="47">
        <v>99</v>
      </c>
      <c r="K5" s="47">
        <v>5</v>
      </c>
      <c r="L5" s="49">
        <v>1</v>
      </c>
      <c r="M5" s="49">
        <v>99</v>
      </c>
      <c r="N5" s="48">
        <f>IF(OR('Gereden wedstrijden'!$L$7=4,'Gereden wedstrijden'!$L$7=5),LARGE(I5:M5,1),0)</f>
        <v>99</v>
      </c>
      <c r="O5" s="48">
        <f>IF('Gereden wedstrijden'!$L$7=5,LARGE(I5:M5,2),0)</f>
        <v>99</v>
      </c>
      <c r="P5" s="48">
        <f t="shared" si="0"/>
        <v>7</v>
      </c>
      <c r="Q5" s="48" t="s">
        <v>576</v>
      </c>
    </row>
    <row r="6" spans="1:17" s="48" customFormat="1" x14ac:dyDescent="0.25">
      <c r="A6" s="47">
        <v>3</v>
      </c>
      <c r="B6" s="48" t="s">
        <v>282</v>
      </c>
      <c r="C6" s="48" t="s">
        <v>283</v>
      </c>
      <c r="D6" s="48" t="s">
        <v>284</v>
      </c>
      <c r="F6" s="48" t="s">
        <v>329</v>
      </c>
      <c r="G6" s="48" t="s">
        <v>20</v>
      </c>
      <c r="H6" s="48" t="s">
        <v>95</v>
      </c>
      <c r="I6" s="47">
        <v>8</v>
      </c>
      <c r="J6" s="49">
        <v>3</v>
      </c>
      <c r="K6" s="47">
        <v>2</v>
      </c>
      <c r="L6" s="49">
        <v>99</v>
      </c>
      <c r="M6" s="49">
        <v>99</v>
      </c>
      <c r="N6" s="48">
        <f>IF(OR('Gereden wedstrijden'!$L$7=4,'Gereden wedstrijden'!$L$7=5),LARGE(I6:M6,1),0)</f>
        <v>99</v>
      </c>
      <c r="O6" s="48">
        <f>IF('Gereden wedstrijden'!$L$7=5,LARGE(I6:M6,2),0)</f>
        <v>99</v>
      </c>
      <c r="P6" s="48">
        <f t="shared" si="0"/>
        <v>13</v>
      </c>
      <c r="Q6" s="48" t="s">
        <v>576</v>
      </c>
    </row>
    <row r="7" spans="1:17" s="48" customFormat="1" x14ac:dyDescent="0.25">
      <c r="A7" s="47">
        <v>4</v>
      </c>
      <c r="B7" s="48" t="s">
        <v>285</v>
      </c>
      <c r="C7" s="48" t="s">
        <v>286</v>
      </c>
      <c r="D7" s="48" t="s">
        <v>287</v>
      </c>
      <c r="F7" s="48" t="s">
        <v>329</v>
      </c>
      <c r="G7" s="48" t="s">
        <v>20</v>
      </c>
      <c r="H7" s="48" t="s">
        <v>331</v>
      </c>
      <c r="I7" s="49">
        <v>9</v>
      </c>
      <c r="J7" s="47">
        <v>4</v>
      </c>
      <c r="K7" s="47">
        <v>12</v>
      </c>
      <c r="L7" s="49">
        <v>10</v>
      </c>
      <c r="M7" s="49">
        <v>2</v>
      </c>
      <c r="N7" s="48">
        <f>IF(OR('Gereden wedstrijden'!$L$7=4,'Gereden wedstrijden'!$L$7=5),LARGE(I7:M7,1),0)</f>
        <v>12</v>
      </c>
      <c r="O7" s="48">
        <f>IF('Gereden wedstrijden'!$L$7=5,LARGE(I7:M7,2),0)</f>
        <v>10</v>
      </c>
      <c r="P7" s="48">
        <f t="shared" si="0"/>
        <v>15</v>
      </c>
      <c r="Q7" s="48" t="s">
        <v>576</v>
      </c>
    </row>
    <row r="8" spans="1:17" s="48" customFormat="1" x14ac:dyDescent="0.25">
      <c r="A8" s="47">
        <v>5</v>
      </c>
      <c r="B8" s="48" t="s">
        <v>277</v>
      </c>
      <c r="C8" s="48" t="s">
        <v>278</v>
      </c>
      <c r="D8" s="48" t="s">
        <v>279</v>
      </c>
      <c r="F8" s="48" t="s">
        <v>329</v>
      </c>
      <c r="G8" s="48" t="s">
        <v>20</v>
      </c>
      <c r="H8" s="48" t="s">
        <v>104</v>
      </c>
      <c r="I8" s="47">
        <v>6</v>
      </c>
      <c r="J8" s="47">
        <v>99</v>
      </c>
      <c r="K8" s="47">
        <v>7</v>
      </c>
      <c r="L8" s="49">
        <v>2</v>
      </c>
      <c r="M8" s="49">
        <v>8</v>
      </c>
      <c r="N8" s="48">
        <f>IF(OR('Gereden wedstrijden'!$L$7=4,'Gereden wedstrijden'!$L$7=5),LARGE(I8:M8,1),0)</f>
        <v>99</v>
      </c>
      <c r="O8" s="48">
        <f>IF('Gereden wedstrijden'!$L$7=5,LARGE(I8:M8,2),0)</f>
        <v>8</v>
      </c>
      <c r="P8" s="48">
        <f t="shared" si="0"/>
        <v>15</v>
      </c>
      <c r="Q8" s="48" t="s">
        <v>576</v>
      </c>
    </row>
    <row r="9" spans="1:17" s="48" customFormat="1" x14ac:dyDescent="0.25">
      <c r="A9" s="47">
        <v>6</v>
      </c>
      <c r="B9" s="48" t="s">
        <v>306</v>
      </c>
      <c r="C9" s="48" t="s">
        <v>307</v>
      </c>
      <c r="D9" s="48" t="s">
        <v>308</v>
      </c>
      <c r="F9" s="48" t="s">
        <v>329</v>
      </c>
      <c r="G9" s="48" t="s">
        <v>20</v>
      </c>
      <c r="H9" s="48" t="s">
        <v>106</v>
      </c>
      <c r="I9" s="49">
        <v>17</v>
      </c>
      <c r="J9" s="49">
        <v>7</v>
      </c>
      <c r="K9" s="47">
        <v>16</v>
      </c>
      <c r="L9" s="49">
        <v>7</v>
      </c>
      <c r="M9" s="49">
        <v>4</v>
      </c>
      <c r="N9" s="48">
        <f>IF(OR('Gereden wedstrijden'!$L$7=4,'Gereden wedstrijden'!$L$7=5),LARGE(I9:M9,1),0)</f>
        <v>17</v>
      </c>
      <c r="O9" s="48">
        <f>IF('Gereden wedstrijden'!$L$7=5,LARGE(I9:M9,2),0)</f>
        <v>16</v>
      </c>
      <c r="P9" s="48">
        <f t="shared" si="0"/>
        <v>18</v>
      </c>
      <c r="Q9" s="48" t="s">
        <v>576</v>
      </c>
    </row>
    <row r="10" spans="1:17" s="48" customFormat="1" x14ac:dyDescent="0.25">
      <c r="A10" s="49">
        <v>7</v>
      </c>
      <c r="B10" s="48" t="s">
        <v>288</v>
      </c>
      <c r="C10" s="48" t="s">
        <v>144</v>
      </c>
      <c r="D10" s="48" t="s">
        <v>289</v>
      </c>
      <c r="F10" s="48" t="s">
        <v>329</v>
      </c>
      <c r="G10" s="48" t="s">
        <v>20</v>
      </c>
      <c r="H10" s="53" t="s">
        <v>261</v>
      </c>
      <c r="I10" s="47">
        <v>10</v>
      </c>
      <c r="J10" s="49">
        <v>99</v>
      </c>
      <c r="K10" s="47">
        <v>3</v>
      </c>
      <c r="L10" s="49">
        <v>8</v>
      </c>
      <c r="M10" s="49">
        <v>9</v>
      </c>
      <c r="N10" s="48">
        <f>IF(OR('Gereden wedstrijden'!$L$7=4,'Gereden wedstrijden'!$L$7=5),LARGE(I10:M10,1),0)</f>
        <v>99</v>
      </c>
      <c r="O10" s="48">
        <f>IF('Gereden wedstrijden'!$L$7=5,LARGE(I10:M10,2),0)</f>
        <v>10</v>
      </c>
      <c r="P10" s="48">
        <f t="shared" si="0"/>
        <v>20</v>
      </c>
      <c r="Q10" s="48" t="s">
        <v>576</v>
      </c>
    </row>
    <row r="11" spans="1:17" s="6" customFormat="1" x14ac:dyDescent="0.25">
      <c r="A11" s="26"/>
      <c r="B11" s="21"/>
      <c r="C11" s="21"/>
      <c r="D11" s="21"/>
      <c r="F11" s="21"/>
      <c r="G11" s="21"/>
      <c r="H11" s="22"/>
      <c r="I11" s="27"/>
      <c r="J11" s="26"/>
      <c r="K11" s="27"/>
      <c r="L11" s="26"/>
      <c r="M11" s="26"/>
    </row>
    <row r="12" spans="1:17" s="6" customFormat="1" x14ac:dyDescent="0.25">
      <c r="A12" s="27">
        <v>8</v>
      </c>
      <c r="B12" s="21" t="s">
        <v>295</v>
      </c>
      <c r="C12" s="21" t="s">
        <v>296</v>
      </c>
      <c r="D12" s="21" t="s">
        <v>297</v>
      </c>
      <c r="F12" s="21" t="s">
        <v>329</v>
      </c>
      <c r="G12" s="21" t="s">
        <v>20</v>
      </c>
      <c r="H12" s="21" t="s">
        <v>330</v>
      </c>
      <c r="I12" s="27">
        <v>13</v>
      </c>
      <c r="J12" s="26">
        <v>1</v>
      </c>
      <c r="K12" s="27">
        <v>14</v>
      </c>
      <c r="L12" s="26">
        <v>12</v>
      </c>
      <c r="M12" s="26">
        <v>10</v>
      </c>
      <c r="N12" s="6">
        <f>IF(OR('Gereden wedstrijden'!$L$7=4,'Gereden wedstrijden'!$L$7=5),LARGE(I12:M12,1),0)</f>
        <v>14</v>
      </c>
      <c r="O12" s="6">
        <f>IF('Gereden wedstrijden'!$L$7=5,LARGE(I12:M12,2),0)</f>
        <v>13</v>
      </c>
      <c r="P12" s="6">
        <f t="shared" ref="P12:P42" si="1">SUM(I12:M12)-SUM(N12:O12)</f>
        <v>23</v>
      </c>
    </row>
    <row r="13" spans="1:17" s="6" customFormat="1" x14ac:dyDescent="0.25">
      <c r="A13" s="27">
        <v>9</v>
      </c>
      <c r="B13" s="21" t="s">
        <v>292</v>
      </c>
      <c r="C13" s="21" t="s">
        <v>293</v>
      </c>
      <c r="D13" s="21" t="s">
        <v>294</v>
      </c>
      <c r="F13" s="21" t="s">
        <v>329</v>
      </c>
      <c r="G13" s="21" t="s">
        <v>20</v>
      </c>
      <c r="H13" s="21" t="s">
        <v>99</v>
      </c>
      <c r="I13" s="27">
        <v>12</v>
      </c>
      <c r="J13" s="26">
        <v>99</v>
      </c>
      <c r="K13" s="27">
        <v>8</v>
      </c>
      <c r="L13" s="26">
        <v>11</v>
      </c>
      <c r="M13" s="26">
        <v>7</v>
      </c>
      <c r="N13" s="6">
        <f>IF(OR('Gereden wedstrijden'!$L$7=4,'Gereden wedstrijden'!$L$7=5),LARGE(I13:M13,1),0)</f>
        <v>99</v>
      </c>
      <c r="O13" s="6">
        <f>IF('Gereden wedstrijden'!$L$7=5,LARGE(I13:M13,2),0)</f>
        <v>12</v>
      </c>
      <c r="P13" s="6">
        <f t="shared" si="1"/>
        <v>26</v>
      </c>
    </row>
    <row r="14" spans="1:17" s="6" customFormat="1" x14ac:dyDescent="0.25">
      <c r="A14" s="27">
        <v>10</v>
      </c>
      <c r="B14" s="21" t="s">
        <v>313</v>
      </c>
      <c r="C14" s="21" t="s">
        <v>314</v>
      </c>
      <c r="D14" s="21" t="s">
        <v>315</v>
      </c>
      <c r="F14" s="21" t="s">
        <v>329</v>
      </c>
      <c r="G14" s="21" t="s">
        <v>20</v>
      </c>
      <c r="H14" s="21" t="s">
        <v>95</v>
      </c>
      <c r="I14" s="27">
        <v>20</v>
      </c>
      <c r="J14" s="26">
        <v>99</v>
      </c>
      <c r="K14" s="26">
        <v>4</v>
      </c>
      <c r="L14" s="26">
        <v>99</v>
      </c>
      <c r="M14" s="26">
        <v>5</v>
      </c>
      <c r="N14" s="6">
        <f>IF(OR('Gereden wedstrijden'!$L$7=4,'Gereden wedstrijden'!$L$7=5),LARGE(I14:M14,1),0)</f>
        <v>99</v>
      </c>
      <c r="O14" s="6">
        <f>IF('Gereden wedstrijden'!$L$7=5,LARGE(I14:M14,2),0)</f>
        <v>99</v>
      </c>
      <c r="P14" s="6">
        <f t="shared" si="1"/>
        <v>29</v>
      </c>
    </row>
    <row r="15" spans="1:17" s="6" customFormat="1" x14ac:dyDescent="0.25">
      <c r="A15" s="27">
        <v>11</v>
      </c>
      <c r="B15" s="21" t="s">
        <v>321</v>
      </c>
      <c r="C15" s="21" t="s">
        <v>322</v>
      </c>
      <c r="D15" s="21" t="s">
        <v>323</v>
      </c>
      <c r="F15" s="21" t="s">
        <v>329</v>
      </c>
      <c r="G15" s="21" t="s">
        <v>20</v>
      </c>
      <c r="H15" s="21" t="s">
        <v>332</v>
      </c>
      <c r="I15" s="26">
        <v>23</v>
      </c>
      <c r="J15" s="27">
        <v>10</v>
      </c>
      <c r="K15" s="27">
        <v>99</v>
      </c>
      <c r="L15" s="26">
        <v>13</v>
      </c>
      <c r="M15" s="26">
        <v>6</v>
      </c>
      <c r="N15" s="6">
        <f>IF(OR('Gereden wedstrijden'!$L$7=4,'Gereden wedstrijden'!$L$7=5),LARGE(I15:M15,1),0)</f>
        <v>99</v>
      </c>
      <c r="O15" s="6">
        <f>IF('Gereden wedstrijden'!$L$7=5,LARGE(I15:M15,2),0)</f>
        <v>23</v>
      </c>
      <c r="P15" s="6">
        <f t="shared" si="1"/>
        <v>29</v>
      </c>
    </row>
    <row r="16" spans="1:17" s="6" customFormat="1" x14ac:dyDescent="0.25">
      <c r="A16" s="27">
        <v>12</v>
      </c>
      <c r="B16" s="21" t="s">
        <v>309</v>
      </c>
      <c r="C16" s="21" t="s">
        <v>168</v>
      </c>
      <c r="D16" s="21" t="s">
        <v>310</v>
      </c>
      <c r="F16" s="21" t="s">
        <v>329</v>
      </c>
      <c r="G16" s="21" t="s">
        <v>20</v>
      </c>
      <c r="H16" s="21" t="s">
        <v>263</v>
      </c>
      <c r="I16" s="27">
        <v>18</v>
      </c>
      <c r="J16" s="26">
        <v>99</v>
      </c>
      <c r="K16" s="26">
        <v>99</v>
      </c>
      <c r="L16" s="26">
        <v>4</v>
      </c>
      <c r="M16" s="26">
        <v>11</v>
      </c>
      <c r="N16" s="6">
        <f>IF(OR('Gereden wedstrijden'!$L$7=4,'Gereden wedstrijden'!$L$7=5),LARGE(I16:M16,1),0)</f>
        <v>99</v>
      </c>
      <c r="O16" s="6">
        <f>IF('Gereden wedstrijden'!$L$7=5,LARGE(I16:M16,2),0)</f>
        <v>99</v>
      </c>
      <c r="P16" s="6">
        <f t="shared" si="1"/>
        <v>33</v>
      </c>
    </row>
    <row r="17" spans="1:16" s="6" customFormat="1" x14ac:dyDescent="0.25">
      <c r="A17" s="27">
        <v>13</v>
      </c>
      <c r="B17" s="21" t="s">
        <v>311</v>
      </c>
      <c r="C17" s="21" t="s">
        <v>299</v>
      </c>
      <c r="D17" s="21" t="s">
        <v>312</v>
      </c>
      <c r="F17" s="21" t="s">
        <v>329</v>
      </c>
      <c r="G17" s="21" t="s">
        <v>20</v>
      </c>
      <c r="H17" s="21" t="s">
        <v>102</v>
      </c>
      <c r="I17" s="26">
        <v>19</v>
      </c>
      <c r="J17" s="27">
        <v>6</v>
      </c>
      <c r="K17" s="27">
        <v>13</v>
      </c>
      <c r="L17" s="26">
        <v>99</v>
      </c>
      <c r="M17" s="26">
        <v>99</v>
      </c>
      <c r="N17" s="6">
        <f>IF(OR('Gereden wedstrijden'!$L$7=4,'Gereden wedstrijden'!$L$7=5),LARGE(I17:M17,1),0)</f>
        <v>99</v>
      </c>
      <c r="O17" s="6">
        <f>IF('Gereden wedstrijden'!$L$7=5,LARGE(I17:M17,2),0)</f>
        <v>99</v>
      </c>
      <c r="P17" s="6">
        <f t="shared" si="1"/>
        <v>38</v>
      </c>
    </row>
    <row r="18" spans="1:16" s="6" customFormat="1" x14ac:dyDescent="0.25">
      <c r="A18" s="27">
        <v>14</v>
      </c>
      <c r="B18" s="21" t="s">
        <v>319</v>
      </c>
      <c r="C18" s="21" t="s">
        <v>40</v>
      </c>
      <c r="D18" s="21" t="s">
        <v>320</v>
      </c>
      <c r="F18" s="21" t="s">
        <v>329</v>
      </c>
      <c r="G18" s="21" t="s">
        <v>20</v>
      </c>
      <c r="H18" s="21" t="s">
        <v>101</v>
      </c>
      <c r="I18" s="27">
        <v>22</v>
      </c>
      <c r="J18" s="26">
        <v>9</v>
      </c>
      <c r="K18" s="26">
        <v>18</v>
      </c>
      <c r="L18" s="26">
        <v>14</v>
      </c>
      <c r="M18" s="26">
        <v>99</v>
      </c>
      <c r="N18" s="6">
        <f>IF(OR('Gereden wedstrijden'!$L$7=4,'Gereden wedstrijden'!$L$7=5),LARGE(I18:M18,1),0)</f>
        <v>99</v>
      </c>
      <c r="O18" s="6">
        <f>IF('Gereden wedstrijden'!$L$7=5,LARGE(I18:M18,2),0)</f>
        <v>22</v>
      </c>
      <c r="P18" s="6">
        <f t="shared" si="1"/>
        <v>41</v>
      </c>
    </row>
    <row r="19" spans="1:16" s="6" customFormat="1" x14ac:dyDescent="0.25">
      <c r="A19" s="27">
        <v>15</v>
      </c>
      <c r="B19" s="21" t="s">
        <v>304</v>
      </c>
      <c r="C19" s="21" t="s">
        <v>299</v>
      </c>
      <c r="D19" s="21" t="s">
        <v>305</v>
      </c>
      <c r="F19" s="21" t="s">
        <v>329</v>
      </c>
      <c r="G19" s="21" t="s">
        <v>20</v>
      </c>
      <c r="H19" s="21" t="s">
        <v>102</v>
      </c>
      <c r="I19" s="27">
        <v>16</v>
      </c>
      <c r="J19" s="26">
        <v>8</v>
      </c>
      <c r="K19" s="27">
        <v>20</v>
      </c>
      <c r="L19" s="26">
        <v>99</v>
      </c>
      <c r="M19" s="26">
        <v>99</v>
      </c>
      <c r="N19" s="6">
        <f>IF(OR('Gereden wedstrijden'!$L$7=4,'Gereden wedstrijden'!$L$7=5),LARGE(I19:M19,1),0)</f>
        <v>99</v>
      </c>
      <c r="O19" s="6">
        <f>IF('Gereden wedstrijden'!$L$7=5,LARGE(I19:M19,2),0)</f>
        <v>99</v>
      </c>
      <c r="P19" s="6">
        <f t="shared" si="1"/>
        <v>44</v>
      </c>
    </row>
    <row r="20" spans="1:16" s="6" customFormat="1" x14ac:dyDescent="0.25">
      <c r="A20" s="26">
        <v>16</v>
      </c>
      <c r="B20" s="21" t="s">
        <v>450</v>
      </c>
      <c r="C20" s="21" t="s">
        <v>451</v>
      </c>
      <c r="D20" s="21" t="s">
        <v>452</v>
      </c>
      <c r="F20" s="21" t="s">
        <v>329</v>
      </c>
      <c r="G20" s="21" t="s">
        <v>20</v>
      </c>
      <c r="H20" s="21" t="s">
        <v>332</v>
      </c>
      <c r="I20" s="27">
        <v>99</v>
      </c>
      <c r="J20" s="26">
        <v>5</v>
      </c>
      <c r="K20" s="26">
        <v>99</v>
      </c>
      <c r="L20" s="26">
        <v>90</v>
      </c>
      <c r="M20" s="26">
        <v>3</v>
      </c>
      <c r="N20" s="6">
        <f>IF(OR('Gereden wedstrijden'!$L$7=4,'Gereden wedstrijden'!$L$7=5),LARGE(I20:M20,1),0)</f>
        <v>99</v>
      </c>
      <c r="O20" s="6">
        <f>IF('Gereden wedstrijden'!$L$7=5,LARGE(I20:M20,2),0)</f>
        <v>99</v>
      </c>
      <c r="P20" s="6">
        <f t="shared" si="1"/>
        <v>98</v>
      </c>
    </row>
    <row r="21" spans="1:16" s="6" customFormat="1" x14ac:dyDescent="0.25">
      <c r="A21" s="27">
        <v>17</v>
      </c>
      <c r="B21" s="21" t="s">
        <v>190</v>
      </c>
      <c r="C21" s="21" t="s">
        <v>449</v>
      </c>
      <c r="D21" s="21" t="s">
        <v>191</v>
      </c>
      <c r="F21" s="21" t="s">
        <v>329</v>
      </c>
      <c r="G21" s="21" t="s">
        <v>20</v>
      </c>
      <c r="H21" s="21" t="s">
        <v>262</v>
      </c>
      <c r="I21" s="27">
        <v>99</v>
      </c>
      <c r="J21" s="27">
        <v>2</v>
      </c>
      <c r="K21" s="26">
        <v>99</v>
      </c>
      <c r="L21" s="26">
        <v>5</v>
      </c>
      <c r="M21" s="26">
        <v>99</v>
      </c>
      <c r="N21" s="6">
        <f>IF(OR('Gereden wedstrijden'!$L$7=4,'Gereden wedstrijden'!$L$7=5),LARGE(I21:M21,1),0)</f>
        <v>99</v>
      </c>
      <c r="O21" s="6">
        <f>IF('Gereden wedstrijden'!$L$7=5,LARGE(I21:M21,2),0)</f>
        <v>99</v>
      </c>
      <c r="P21" s="6">
        <f t="shared" si="1"/>
        <v>106</v>
      </c>
    </row>
    <row r="22" spans="1:16" s="6" customFormat="1" x14ac:dyDescent="0.25">
      <c r="A22" s="26">
        <v>18</v>
      </c>
      <c r="B22" s="21" t="s">
        <v>280</v>
      </c>
      <c r="C22" s="21" t="s">
        <v>40</v>
      </c>
      <c r="D22" s="21" t="s">
        <v>281</v>
      </c>
      <c r="F22" s="21" t="s">
        <v>329</v>
      </c>
      <c r="G22" s="21" t="s">
        <v>20</v>
      </c>
      <c r="H22" s="21" t="s">
        <v>101</v>
      </c>
      <c r="I22" s="26">
        <v>7</v>
      </c>
      <c r="J22" s="27">
        <v>99</v>
      </c>
      <c r="K22" s="27">
        <v>10</v>
      </c>
      <c r="L22" s="26">
        <v>90</v>
      </c>
      <c r="M22" s="26">
        <v>99</v>
      </c>
      <c r="N22" s="6">
        <f>IF(OR('Gereden wedstrijden'!$L$7=4,'Gereden wedstrijden'!$L$7=5),LARGE(I22:M22,1),0)</f>
        <v>99</v>
      </c>
      <c r="O22" s="6">
        <f>IF('Gereden wedstrijden'!$L$7=5,LARGE(I22:M22,2),0)</f>
        <v>99</v>
      </c>
      <c r="P22" s="6">
        <f t="shared" si="1"/>
        <v>107</v>
      </c>
    </row>
    <row r="23" spans="1:16" s="6" customFormat="1" x14ac:dyDescent="0.25">
      <c r="A23" s="26">
        <v>19</v>
      </c>
      <c r="B23" s="21" t="s">
        <v>174</v>
      </c>
      <c r="C23" s="21" t="s">
        <v>453</v>
      </c>
      <c r="D23" s="21" t="s">
        <v>176</v>
      </c>
      <c r="F23" s="21" t="s">
        <v>329</v>
      </c>
      <c r="G23" s="21" t="s">
        <v>20</v>
      </c>
      <c r="H23" s="21" t="s">
        <v>96</v>
      </c>
      <c r="I23" s="26">
        <v>99</v>
      </c>
      <c r="J23" s="26">
        <v>11</v>
      </c>
      <c r="K23" s="27">
        <v>11</v>
      </c>
      <c r="L23" s="26">
        <v>99</v>
      </c>
      <c r="M23" s="26">
        <v>90</v>
      </c>
      <c r="N23" s="6">
        <f>IF(OR('Gereden wedstrijden'!$L$7=4,'Gereden wedstrijden'!$L$7=5),LARGE(I23:M23,1),0)</f>
        <v>99</v>
      </c>
      <c r="O23" s="6">
        <f>IF('Gereden wedstrijden'!$L$7=5,LARGE(I23:M23,2),0)</f>
        <v>99</v>
      </c>
      <c r="P23" s="6">
        <f t="shared" si="1"/>
        <v>112</v>
      </c>
    </row>
    <row r="24" spans="1:16" s="6" customFormat="1" x14ac:dyDescent="0.25">
      <c r="A24" s="27">
        <v>20</v>
      </c>
      <c r="B24" s="21" t="s">
        <v>301</v>
      </c>
      <c r="C24" s="21" t="s">
        <v>302</v>
      </c>
      <c r="D24" s="21" t="s">
        <v>303</v>
      </c>
      <c r="F24" s="21" t="s">
        <v>329</v>
      </c>
      <c r="G24" s="21" t="s">
        <v>20</v>
      </c>
      <c r="H24" s="21" t="s">
        <v>104</v>
      </c>
      <c r="I24" s="27">
        <v>15</v>
      </c>
      <c r="J24" s="26">
        <v>99</v>
      </c>
      <c r="K24" s="27">
        <v>9</v>
      </c>
      <c r="L24" s="26">
        <v>90</v>
      </c>
      <c r="M24" s="26">
        <v>99</v>
      </c>
      <c r="N24" s="6">
        <f>IF(OR('Gereden wedstrijden'!$L$7=4,'Gereden wedstrijden'!$L$7=5),LARGE(I24:M24,1),0)</f>
        <v>99</v>
      </c>
      <c r="O24" s="6">
        <f>IF('Gereden wedstrijden'!$L$7=5,LARGE(I24:M24,2),0)</f>
        <v>99</v>
      </c>
      <c r="P24" s="6">
        <f t="shared" si="1"/>
        <v>114</v>
      </c>
    </row>
    <row r="25" spans="1:16" s="6" customFormat="1" x14ac:dyDescent="0.25">
      <c r="A25" s="27">
        <v>21</v>
      </c>
      <c r="B25" s="21" t="s">
        <v>290</v>
      </c>
      <c r="C25" s="21" t="s">
        <v>40</v>
      </c>
      <c r="D25" s="21" t="s">
        <v>291</v>
      </c>
      <c r="F25" s="21" t="s">
        <v>329</v>
      </c>
      <c r="G25" s="21" t="s">
        <v>20</v>
      </c>
      <c r="H25" s="22" t="s">
        <v>101</v>
      </c>
      <c r="I25" s="27">
        <v>11</v>
      </c>
      <c r="J25" s="27">
        <v>99</v>
      </c>
      <c r="K25" s="26">
        <v>6</v>
      </c>
      <c r="L25" s="26">
        <v>99</v>
      </c>
      <c r="M25" s="26">
        <v>99</v>
      </c>
      <c r="N25" s="6">
        <f>IF(OR('Gereden wedstrijden'!$L$7=4,'Gereden wedstrijden'!$L$7=5),LARGE(I25:M25,1),0)</f>
        <v>99</v>
      </c>
      <c r="O25" s="6">
        <f>IF('Gereden wedstrijden'!$L$7=5,LARGE(I25:M25,2),0)</f>
        <v>99</v>
      </c>
      <c r="P25" s="6">
        <f t="shared" si="1"/>
        <v>116</v>
      </c>
    </row>
    <row r="26" spans="1:16" s="6" customFormat="1" x14ac:dyDescent="0.25">
      <c r="A26" s="26">
        <v>22</v>
      </c>
      <c r="B26" s="21" t="s">
        <v>270</v>
      </c>
      <c r="C26" s="21" t="s">
        <v>232</v>
      </c>
      <c r="D26" s="21" t="s">
        <v>271</v>
      </c>
      <c r="F26" s="21" t="s">
        <v>329</v>
      </c>
      <c r="G26" s="21" t="s">
        <v>20</v>
      </c>
      <c r="H26" s="21" t="s">
        <v>105</v>
      </c>
      <c r="I26" s="27">
        <v>3</v>
      </c>
      <c r="J26" s="26">
        <v>99</v>
      </c>
      <c r="K26" s="27">
        <v>99</v>
      </c>
      <c r="L26" s="26">
        <v>99</v>
      </c>
      <c r="M26" s="26">
        <v>99</v>
      </c>
      <c r="N26" s="6">
        <f>IF(OR('Gereden wedstrijden'!$L$7=4,'Gereden wedstrijden'!$L$7=5),LARGE(I26:M26,1),0)</f>
        <v>99</v>
      </c>
      <c r="O26" s="6">
        <f>IF('Gereden wedstrijden'!$L$7=5,LARGE(I26:M26,2),0)</f>
        <v>99</v>
      </c>
      <c r="P26" s="6">
        <f t="shared" si="1"/>
        <v>201</v>
      </c>
    </row>
    <row r="27" spans="1:16" s="6" customFormat="1" x14ac:dyDescent="0.25">
      <c r="A27" s="26">
        <v>23</v>
      </c>
      <c r="B27" s="21" t="s">
        <v>272</v>
      </c>
      <c r="C27" s="21" t="s">
        <v>232</v>
      </c>
      <c r="D27" s="21" t="s">
        <v>273</v>
      </c>
      <c r="F27" s="21" t="s">
        <v>329</v>
      </c>
      <c r="G27" s="21" t="s">
        <v>20</v>
      </c>
      <c r="H27" s="21" t="s">
        <v>105</v>
      </c>
      <c r="I27" s="27">
        <v>4</v>
      </c>
      <c r="J27" s="26">
        <v>99</v>
      </c>
      <c r="K27" s="27">
        <v>99</v>
      </c>
      <c r="L27" s="26">
        <v>99</v>
      </c>
      <c r="M27" s="26">
        <v>99</v>
      </c>
      <c r="N27" s="6">
        <f>IF(OR('Gereden wedstrijden'!$L$7=4,'Gereden wedstrijden'!$L$7=5),LARGE(I27:M27,1),0)</f>
        <v>99</v>
      </c>
      <c r="O27" s="6">
        <f>IF('Gereden wedstrijden'!$L$7=5,LARGE(I27:M27,2),0)</f>
        <v>99</v>
      </c>
      <c r="P27" s="6">
        <f t="shared" si="1"/>
        <v>202</v>
      </c>
    </row>
    <row r="28" spans="1:16" s="6" customFormat="1" x14ac:dyDescent="0.25">
      <c r="A28" s="26">
        <v>24</v>
      </c>
      <c r="B28" s="21" t="s">
        <v>274</v>
      </c>
      <c r="C28" s="21" t="s">
        <v>275</v>
      </c>
      <c r="D28" s="21" t="s">
        <v>276</v>
      </c>
      <c r="F28" s="21" t="s">
        <v>329</v>
      </c>
      <c r="G28" s="21" t="s">
        <v>20</v>
      </c>
      <c r="H28" s="21" t="s">
        <v>330</v>
      </c>
      <c r="I28" s="27">
        <v>5</v>
      </c>
      <c r="J28" s="26">
        <v>99</v>
      </c>
      <c r="K28" s="27">
        <v>99</v>
      </c>
      <c r="L28" s="26">
        <v>99</v>
      </c>
      <c r="M28" s="26">
        <v>99</v>
      </c>
      <c r="N28" s="6">
        <f>IF(OR('Gereden wedstrijden'!$L$7=4,'Gereden wedstrijden'!$L$7=5),LARGE(I28:M28,1),0)</f>
        <v>99</v>
      </c>
      <c r="O28" s="6">
        <f>IF('Gereden wedstrijden'!$L$7=5,LARGE(I28:M28,2),0)</f>
        <v>99</v>
      </c>
      <c r="P28" s="6">
        <f t="shared" si="1"/>
        <v>203</v>
      </c>
    </row>
    <row r="29" spans="1:16" s="6" customFormat="1" x14ac:dyDescent="0.25">
      <c r="A29" s="27">
        <v>25</v>
      </c>
      <c r="B29" s="21" t="s">
        <v>565</v>
      </c>
      <c r="C29" s="21" t="s">
        <v>325</v>
      </c>
      <c r="D29" s="21" t="s">
        <v>566</v>
      </c>
      <c r="F29" s="22" t="s">
        <v>329</v>
      </c>
      <c r="G29" s="22" t="s">
        <v>20</v>
      </c>
      <c r="H29" s="44" t="s">
        <v>97</v>
      </c>
      <c r="I29" s="26">
        <v>99</v>
      </c>
      <c r="J29" s="27">
        <v>99</v>
      </c>
      <c r="K29" s="27">
        <v>99</v>
      </c>
      <c r="L29" s="26">
        <v>6</v>
      </c>
      <c r="M29" s="26">
        <v>99</v>
      </c>
      <c r="N29" s="6">
        <f>IF(OR('Gereden wedstrijden'!$L$7=4,'Gereden wedstrijden'!$L$7=5),LARGE(I29:M29,1),0)</f>
        <v>99</v>
      </c>
      <c r="O29" s="6">
        <f>IF('Gereden wedstrijden'!$L$7=5,LARGE(I29:M29,2),0)</f>
        <v>99</v>
      </c>
      <c r="P29" s="6">
        <f t="shared" si="1"/>
        <v>204</v>
      </c>
    </row>
    <row r="30" spans="1:16" s="6" customFormat="1" x14ac:dyDescent="0.25">
      <c r="A30" s="27">
        <v>26</v>
      </c>
      <c r="B30" s="21" t="s">
        <v>567</v>
      </c>
      <c r="C30" s="21" t="s">
        <v>534</v>
      </c>
      <c r="D30" s="21" t="s">
        <v>568</v>
      </c>
      <c r="F30" s="22" t="s">
        <v>329</v>
      </c>
      <c r="G30" s="22" t="s">
        <v>20</v>
      </c>
      <c r="H30" s="44" t="s">
        <v>105</v>
      </c>
      <c r="I30" s="26">
        <v>99</v>
      </c>
      <c r="J30" s="27">
        <v>99</v>
      </c>
      <c r="K30" s="27">
        <v>99</v>
      </c>
      <c r="L30" s="26">
        <v>9</v>
      </c>
      <c r="M30" s="26">
        <v>99</v>
      </c>
      <c r="N30" s="6">
        <f>IF(OR('Gereden wedstrijden'!$L$7=4,'Gereden wedstrijden'!$L$7=5),LARGE(I30:M30,1),0)</f>
        <v>99</v>
      </c>
      <c r="O30" s="6">
        <f>IF('Gereden wedstrijden'!$L$7=5,LARGE(I30:M30,2),0)</f>
        <v>99</v>
      </c>
      <c r="P30" s="6">
        <f t="shared" si="1"/>
        <v>207</v>
      </c>
    </row>
    <row r="31" spans="1:16" s="6" customFormat="1" x14ac:dyDescent="0.25">
      <c r="A31" s="27">
        <v>27</v>
      </c>
      <c r="B31" s="21" t="s">
        <v>298</v>
      </c>
      <c r="C31" s="21" t="s">
        <v>299</v>
      </c>
      <c r="D31" s="21" t="s">
        <v>300</v>
      </c>
      <c r="F31" s="21" t="s">
        <v>329</v>
      </c>
      <c r="G31" s="21" t="s">
        <v>20</v>
      </c>
      <c r="H31" s="21" t="s">
        <v>102</v>
      </c>
      <c r="I31" s="27">
        <v>14</v>
      </c>
      <c r="J31" s="26">
        <v>99</v>
      </c>
      <c r="K31" s="26">
        <v>99</v>
      </c>
      <c r="L31" s="26">
        <v>99</v>
      </c>
      <c r="M31" s="26">
        <v>99</v>
      </c>
      <c r="N31" s="6">
        <f>IF(OR('Gereden wedstrijden'!$L$7=4,'Gereden wedstrijden'!$L$7=5),LARGE(I31:M31,1),0)</f>
        <v>99</v>
      </c>
      <c r="O31" s="6">
        <f>IF('Gereden wedstrijden'!$L$7=5,LARGE(I31:M31,2),0)</f>
        <v>99</v>
      </c>
      <c r="P31" s="6">
        <f t="shared" si="1"/>
        <v>212</v>
      </c>
    </row>
    <row r="32" spans="1:16" s="6" customFormat="1" x14ac:dyDescent="0.25">
      <c r="A32" s="27">
        <v>28</v>
      </c>
      <c r="B32" s="41" t="s">
        <v>518</v>
      </c>
      <c r="C32" s="41" t="s">
        <v>513</v>
      </c>
      <c r="D32" s="41" t="s">
        <v>519</v>
      </c>
      <c r="F32" s="21" t="s">
        <v>329</v>
      </c>
      <c r="G32" s="21" t="s">
        <v>20</v>
      </c>
      <c r="H32" s="41" t="s">
        <v>98</v>
      </c>
      <c r="I32" s="27">
        <v>99</v>
      </c>
      <c r="J32" s="27">
        <v>99</v>
      </c>
      <c r="K32" s="27">
        <v>15</v>
      </c>
      <c r="L32" s="27">
        <v>99</v>
      </c>
      <c r="M32" s="27">
        <v>99</v>
      </c>
      <c r="N32" s="6">
        <f>IF(OR('Gereden wedstrijden'!$L$7=4,'Gereden wedstrijden'!$L$7=5),LARGE(I32:M32,1),0)</f>
        <v>99</v>
      </c>
      <c r="O32" s="6">
        <f>IF('Gereden wedstrijden'!$L$7=5,LARGE(I32:M32,2),0)</f>
        <v>99</v>
      </c>
      <c r="P32" s="6">
        <f t="shared" si="1"/>
        <v>213</v>
      </c>
    </row>
    <row r="33" spans="1:17" s="6" customFormat="1" x14ac:dyDescent="0.25">
      <c r="A33" s="27">
        <v>29</v>
      </c>
      <c r="B33" s="41" t="s">
        <v>201</v>
      </c>
      <c r="C33" s="41" t="s">
        <v>520</v>
      </c>
      <c r="D33" s="41" t="s">
        <v>203</v>
      </c>
      <c r="F33" s="21" t="s">
        <v>329</v>
      </c>
      <c r="G33" s="21" t="s">
        <v>20</v>
      </c>
      <c r="H33" s="21" t="s">
        <v>261</v>
      </c>
      <c r="I33" s="26">
        <v>99</v>
      </c>
      <c r="J33" s="26">
        <v>99</v>
      </c>
      <c r="K33" s="26">
        <v>17</v>
      </c>
      <c r="L33" s="26">
        <v>99</v>
      </c>
      <c r="M33" s="26">
        <v>99</v>
      </c>
      <c r="N33" s="6">
        <f>IF(OR('Gereden wedstrijden'!$L$7=4,'Gereden wedstrijden'!$L$7=5),LARGE(I33:M33,1),0)</f>
        <v>99</v>
      </c>
      <c r="O33" s="6">
        <f>IF('Gereden wedstrijden'!$L$7=5,LARGE(I33:M33,2),0)</f>
        <v>99</v>
      </c>
      <c r="P33" s="6">
        <f t="shared" si="1"/>
        <v>215</v>
      </c>
      <c r="Q33" s="35"/>
    </row>
    <row r="34" spans="1:17" s="6" customFormat="1" x14ac:dyDescent="0.25">
      <c r="A34" s="27">
        <v>30</v>
      </c>
      <c r="B34" s="41" t="s">
        <v>521</v>
      </c>
      <c r="C34" s="41" t="s">
        <v>522</v>
      </c>
      <c r="D34" s="41" t="s">
        <v>523</v>
      </c>
      <c r="F34" s="21" t="s">
        <v>329</v>
      </c>
      <c r="G34" s="21" t="s">
        <v>20</v>
      </c>
      <c r="H34" s="21" t="s">
        <v>96</v>
      </c>
      <c r="I34" s="27">
        <v>99</v>
      </c>
      <c r="J34" s="26">
        <v>99</v>
      </c>
      <c r="K34" s="26">
        <v>19</v>
      </c>
      <c r="L34" s="26">
        <v>99</v>
      </c>
      <c r="M34" s="26">
        <v>99</v>
      </c>
      <c r="N34" s="6">
        <f>IF(OR('Gereden wedstrijden'!$L$7=4,'Gereden wedstrijden'!$L$7=5),LARGE(I34:M34,1),0)</f>
        <v>99</v>
      </c>
      <c r="O34" s="6">
        <f>IF('Gereden wedstrijden'!$L$7=5,LARGE(I34:M34,2),0)</f>
        <v>99</v>
      </c>
      <c r="P34" s="6">
        <f t="shared" si="1"/>
        <v>217</v>
      </c>
    </row>
    <row r="35" spans="1:17" s="6" customFormat="1" x14ac:dyDescent="0.25">
      <c r="A35" s="27">
        <v>31</v>
      </c>
      <c r="B35" s="41" t="s">
        <v>440</v>
      </c>
      <c r="C35" s="41" t="s">
        <v>407</v>
      </c>
      <c r="D35" s="41" t="s">
        <v>441</v>
      </c>
      <c r="F35" s="21" t="s">
        <v>329</v>
      </c>
      <c r="G35" s="21" t="s">
        <v>20</v>
      </c>
      <c r="H35" s="21" t="s">
        <v>105</v>
      </c>
      <c r="I35" s="27">
        <v>99</v>
      </c>
      <c r="J35" s="27">
        <v>99</v>
      </c>
      <c r="K35" s="27">
        <v>21</v>
      </c>
      <c r="L35" s="27">
        <v>99</v>
      </c>
      <c r="M35" s="27">
        <v>99</v>
      </c>
      <c r="N35" s="6">
        <f>IF(OR('Gereden wedstrijden'!$L$7=4,'Gereden wedstrijden'!$L$7=5),LARGE(I35:M35,1),0)</f>
        <v>99</v>
      </c>
      <c r="O35" s="6">
        <f>IF('Gereden wedstrijden'!$L$7=5,LARGE(I35:M35,2),0)</f>
        <v>99</v>
      </c>
      <c r="P35" s="6">
        <f t="shared" si="1"/>
        <v>219</v>
      </c>
    </row>
    <row r="36" spans="1:17" s="6" customFormat="1" x14ac:dyDescent="0.25">
      <c r="A36" s="27">
        <v>32</v>
      </c>
      <c r="B36" s="21" t="s">
        <v>316</v>
      </c>
      <c r="C36" s="21" t="s">
        <v>317</v>
      </c>
      <c r="D36" s="21" t="s">
        <v>318</v>
      </c>
      <c r="F36" s="21" t="s">
        <v>329</v>
      </c>
      <c r="G36" s="21" t="s">
        <v>20</v>
      </c>
      <c r="H36" s="21" t="s">
        <v>98</v>
      </c>
      <c r="I36" s="26">
        <v>21</v>
      </c>
      <c r="J36" s="26">
        <v>99</v>
      </c>
      <c r="K36" s="27">
        <v>99</v>
      </c>
      <c r="L36" s="26">
        <v>99</v>
      </c>
      <c r="M36" s="26">
        <v>99</v>
      </c>
      <c r="N36" s="6">
        <f>IF(OR('Gereden wedstrijden'!$L$7=4,'Gereden wedstrijden'!$L$7=5),LARGE(I36:M36,1),0)</f>
        <v>99</v>
      </c>
      <c r="O36" s="6">
        <f>IF('Gereden wedstrijden'!$L$7=5,LARGE(I36:M36,2),0)</f>
        <v>99</v>
      </c>
      <c r="P36" s="6">
        <f t="shared" si="1"/>
        <v>219</v>
      </c>
      <c r="Q36" s="35"/>
    </row>
    <row r="37" spans="1:17" s="6" customFormat="1" x14ac:dyDescent="0.25">
      <c r="A37" s="27">
        <v>33</v>
      </c>
      <c r="B37" s="21" t="s">
        <v>324</v>
      </c>
      <c r="C37" s="21" t="s">
        <v>325</v>
      </c>
      <c r="D37" s="21" t="s">
        <v>326</v>
      </c>
      <c r="F37" s="21" t="s">
        <v>329</v>
      </c>
      <c r="G37" s="21" t="s">
        <v>20</v>
      </c>
      <c r="H37" s="21" t="s">
        <v>97</v>
      </c>
      <c r="I37" s="26">
        <v>24</v>
      </c>
      <c r="J37" s="26">
        <v>99</v>
      </c>
      <c r="K37" s="27">
        <v>99</v>
      </c>
      <c r="L37" s="26">
        <v>99</v>
      </c>
      <c r="M37" s="26">
        <v>99</v>
      </c>
      <c r="N37" s="6">
        <f>IF(OR('Gereden wedstrijden'!$L$7=4,'Gereden wedstrijden'!$L$7=5),LARGE(I37:M37,1),0)</f>
        <v>99</v>
      </c>
      <c r="O37" s="6">
        <f>IF('Gereden wedstrijden'!$L$7=5,LARGE(I37:M37,2),0)</f>
        <v>99</v>
      </c>
      <c r="P37" s="6">
        <f t="shared" si="1"/>
        <v>222</v>
      </c>
    </row>
    <row r="38" spans="1:17" s="6" customFormat="1" x14ac:dyDescent="0.25">
      <c r="A38" s="27">
        <v>34</v>
      </c>
      <c r="B38" s="21" t="s">
        <v>152</v>
      </c>
      <c r="C38" s="21" t="s">
        <v>153</v>
      </c>
      <c r="D38" s="21" t="s">
        <v>154</v>
      </c>
      <c r="F38" s="7" t="s">
        <v>329</v>
      </c>
      <c r="G38" s="7" t="s">
        <v>20</v>
      </c>
      <c r="H38" s="7" t="s">
        <v>105</v>
      </c>
      <c r="I38" s="26">
        <v>99</v>
      </c>
      <c r="J38" s="26">
        <v>99</v>
      </c>
      <c r="K38" s="26">
        <v>99</v>
      </c>
      <c r="L38" s="26">
        <v>90</v>
      </c>
      <c r="M38" s="26">
        <v>99</v>
      </c>
      <c r="N38" s="6">
        <f>IF(OR('Gereden wedstrijden'!$L$7=4,'Gereden wedstrijden'!$L$7=5),LARGE(I38:M38,1),0)</f>
        <v>99</v>
      </c>
      <c r="O38" s="6">
        <f>IF('Gereden wedstrijden'!$L$7=5,LARGE(I38:M38,2),0)</f>
        <v>99</v>
      </c>
      <c r="P38" s="6">
        <f t="shared" si="1"/>
        <v>288</v>
      </c>
    </row>
    <row r="39" spans="1:17" s="6" customFormat="1" x14ac:dyDescent="0.25">
      <c r="A39" s="27">
        <v>35</v>
      </c>
      <c r="B39" s="41" t="s">
        <v>368</v>
      </c>
      <c r="C39" s="41" t="s">
        <v>524</v>
      </c>
      <c r="D39" s="41" t="s">
        <v>370</v>
      </c>
      <c r="F39" s="21" t="s">
        <v>329</v>
      </c>
      <c r="G39" s="21" t="s">
        <v>20</v>
      </c>
      <c r="H39" s="41" t="s">
        <v>264</v>
      </c>
      <c r="I39" s="26">
        <v>99</v>
      </c>
      <c r="J39" s="26">
        <v>99</v>
      </c>
      <c r="K39" s="26">
        <v>90</v>
      </c>
      <c r="L39" s="26">
        <v>99</v>
      </c>
      <c r="M39" s="26">
        <v>99</v>
      </c>
      <c r="N39" s="6">
        <f>IF(OR('Gereden wedstrijden'!$L$7=4,'Gereden wedstrijden'!$L$7=5),LARGE(I39:M39,1),0)</f>
        <v>99</v>
      </c>
      <c r="O39" s="6">
        <f>IF('Gereden wedstrijden'!$L$7=5,LARGE(I39:M39,2),0)</f>
        <v>99</v>
      </c>
      <c r="P39" s="6">
        <f t="shared" si="1"/>
        <v>288</v>
      </c>
    </row>
    <row r="40" spans="1:17" s="6" customFormat="1" x14ac:dyDescent="0.25">
      <c r="A40" s="27">
        <v>36</v>
      </c>
      <c r="B40" s="41" t="s">
        <v>491</v>
      </c>
      <c r="C40" s="41" t="s">
        <v>492</v>
      </c>
      <c r="D40" s="41" t="s">
        <v>493</v>
      </c>
      <c r="F40" s="21" t="s">
        <v>329</v>
      </c>
      <c r="G40" s="21" t="s">
        <v>20</v>
      </c>
      <c r="H40" s="41" t="s">
        <v>96</v>
      </c>
      <c r="I40" s="26">
        <v>99</v>
      </c>
      <c r="J40" s="26">
        <v>99</v>
      </c>
      <c r="K40" s="27">
        <v>90</v>
      </c>
      <c r="L40" s="26">
        <v>99</v>
      </c>
      <c r="M40" s="26">
        <v>99</v>
      </c>
      <c r="N40" s="6">
        <f>IF(OR('Gereden wedstrijden'!$L$7=4,'Gereden wedstrijden'!$L$7=5),LARGE(I40:M40,1),0)</f>
        <v>99</v>
      </c>
      <c r="O40" s="6">
        <f>IF('Gereden wedstrijden'!$L$7=5,LARGE(I40:M40,2),0)</f>
        <v>99</v>
      </c>
      <c r="P40" s="6">
        <f t="shared" si="1"/>
        <v>288</v>
      </c>
    </row>
    <row r="41" spans="1:17" s="6" customFormat="1" x14ac:dyDescent="0.25">
      <c r="A41" s="27">
        <v>37</v>
      </c>
      <c r="B41" s="41" t="s">
        <v>207</v>
      </c>
      <c r="C41" s="41" t="s">
        <v>525</v>
      </c>
      <c r="D41" s="41" t="s">
        <v>209</v>
      </c>
      <c r="F41" s="21" t="s">
        <v>329</v>
      </c>
      <c r="G41" s="21" t="s">
        <v>20</v>
      </c>
      <c r="H41" s="41" t="s">
        <v>101</v>
      </c>
      <c r="I41" s="27">
        <v>99</v>
      </c>
      <c r="J41" s="26">
        <v>99</v>
      </c>
      <c r="K41" s="26">
        <v>90</v>
      </c>
      <c r="L41" s="26">
        <v>99</v>
      </c>
      <c r="M41" s="26">
        <v>99</v>
      </c>
      <c r="N41" s="6">
        <f>IF(OR('Gereden wedstrijden'!$L$7=4,'Gereden wedstrijden'!$L$7=5),LARGE(I41:M41,1),0)</f>
        <v>99</v>
      </c>
      <c r="O41" s="6">
        <f>IF('Gereden wedstrijden'!$L$7=5,LARGE(I41:M41,2),0)</f>
        <v>99</v>
      </c>
      <c r="P41" s="6">
        <f t="shared" si="1"/>
        <v>288</v>
      </c>
    </row>
    <row r="42" spans="1:17" s="6" customFormat="1" x14ac:dyDescent="0.25">
      <c r="A42" s="27">
        <v>38</v>
      </c>
      <c r="B42" s="21" t="s">
        <v>327</v>
      </c>
      <c r="C42" s="21" t="s">
        <v>144</v>
      </c>
      <c r="D42" s="21" t="s">
        <v>328</v>
      </c>
      <c r="F42" s="21" t="s">
        <v>329</v>
      </c>
      <c r="G42" s="21" t="s">
        <v>20</v>
      </c>
      <c r="H42" s="21" t="s">
        <v>261</v>
      </c>
      <c r="I42" s="26">
        <v>90</v>
      </c>
      <c r="J42" s="27">
        <v>99</v>
      </c>
      <c r="K42" s="27">
        <v>99</v>
      </c>
      <c r="L42" s="26">
        <v>99</v>
      </c>
      <c r="M42" s="26">
        <v>99</v>
      </c>
      <c r="N42" s="6">
        <f>IF(OR('Gereden wedstrijden'!$L$7=4,'Gereden wedstrijden'!$L$7=5),LARGE(I42:M42,1),0)</f>
        <v>99</v>
      </c>
      <c r="O42" s="6">
        <f>IF('Gereden wedstrijden'!$L$7=5,LARGE(I42:M42,2),0)</f>
        <v>99</v>
      </c>
      <c r="P42" s="6">
        <f t="shared" si="1"/>
        <v>288</v>
      </c>
    </row>
    <row r="43" spans="1:17" s="6" customFormat="1" x14ac:dyDescent="0.25">
      <c r="A43" s="27">
        <v>39</v>
      </c>
      <c r="C43" s="6" t="s">
        <v>584</v>
      </c>
      <c r="D43" s="6" t="s">
        <v>435</v>
      </c>
      <c r="F43" s="6" t="s">
        <v>329</v>
      </c>
      <c r="G43" s="7" t="s">
        <v>20</v>
      </c>
      <c r="H43" s="6" t="s">
        <v>105</v>
      </c>
      <c r="I43" s="26">
        <v>99</v>
      </c>
      <c r="J43" s="26">
        <v>99</v>
      </c>
      <c r="K43" s="27">
        <v>99</v>
      </c>
      <c r="L43" s="26">
        <v>99</v>
      </c>
      <c r="M43" s="26">
        <v>99</v>
      </c>
      <c r="N43" s="2"/>
      <c r="O43" s="2"/>
    </row>
    <row r="44" spans="1:17" s="6" customFormat="1" x14ac:dyDescent="0.25">
      <c r="A44" s="27"/>
      <c r="G44" s="7"/>
      <c r="I44" s="26"/>
      <c r="J44" s="26"/>
      <c r="K44" s="27"/>
      <c r="L44" s="26"/>
      <c r="M44" s="26"/>
      <c r="N44" s="2"/>
      <c r="O44" s="2"/>
    </row>
    <row r="45" spans="1:17" s="6" customFormat="1" x14ac:dyDescent="0.25">
      <c r="A45" s="27"/>
      <c r="C45" s="7"/>
      <c r="G45" s="7"/>
      <c r="H45" s="7"/>
      <c r="I45" s="26"/>
      <c r="J45" s="26"/>
      <c r="K45" s="26"/>
      <c r="L45" s="26"/>
      <c r="M45" s="26"/>
      <c r="N45" s="2"/>
      <c r="O45" s="2"/>
    </row>
    <row r="46" spans="1:17" s="6" customFormat="1" x14ac:dyDescent="0.25">
      <c r="A46" s="27"/>
      <c r="G46" s="7"/>
      <c r="I46" s="27"/>
      <c r="J46" s="26"/>
      <c r="K46" s="27"/>
      <c r="L46" s="26"/>
      <c r="M46" s="26"/>
      <c r="N46" s="2"/>
      <c r="O46" s="2"/>
    </row>
    <row r="47" spans="1:17" s="6" customFormat="1" x14ac:dyDescent="0.25">
      <c r="A47" s="27"/>
      <c r="G47" s="7"/>
      <c r="I47" s="27"/>
      <c r="J47" s="26"/>
      <c r="K47" s="27"/>
      <c r="L47" s="26"/>
      <c r="M47" s="26"/>
      <c r="N47" s="2"/>
      <c r="O47" s="2"/>
    </row>
    <row r="48" spans="1:17" s="6" customFormat="1" x14ac:dyDescent="0.25">
      <c r="A48" s="27"/>
      <c r="B48" s="6" t="s">
        <v>531</v>
      </c>
      <c r="C48" s="7"/>
      <c r="F48" s="7"/>
      <c r="G48" s="7"/>
      <c r="H48" s="7"/>
      <c r="I48" s="26"/>
      <c r="J48" s="26"/>
      <c r="K48" s="26"/>
      <c r="L48" s="26"/>
      <c r="M48" s="26"/>
      <c r="N48" s="2"/>
      <c r="O48" s="2"/>
    </row>
    <row r="49" spans="1:17" s="9" customFormat="1" x14ac:dyDescent="0.25">
      <c r="A49" s="27"/>
      <c r="B49" s="6"/>
      <c r="C49" s="6"/>
      <c r="D49" s="6"/>
      <c r="E49" s="6"/>
      <c r="F49" s="6"/>
      <c r="G49" s="7"/>
      <c r="H49" s="6"/>
      <c r="I49" s="26"/>
      <c r="J49" s="27"/>
      <c r="K49" s="26"/>
      <c r="L49" s="26"/>
      <c r="M49" s="26"/>
      <c r="N49" s="2"/>
      <c r="O49" s="2"/>
      <c r="P49" s="6"/>
      <c r="Q49" s="6"/>
    </row>
    <row r="50" spans="1:17" s="9" customFormat="1" ht="18.75" x14ac:dyDescent="0.3">
      <c r="A50" s="27"/>
      <c r="B50" s="46" t="s">
        <v>595</v>
      </c>
      <c r="C50" s="7"/>
      <c r="D50" s="7"/>
      <c r="E50" s="6"/>
      <c r="F50" s="6"/>
      <c r="G50" s="7"/>
      <c r="H50" s="7"/>
      <c r="I50" s="26"/>
      <c r="J50" s="26"/>
      <c r="K50" s="27"/>
      <c r="L50" s="26"/>
      <c r="M50" s="26"/>
      <c r="N50" s="2"/>
      <c r="O50" s="2"/>
      <c r="P50" s="6"/>
      <c r="Q50" s="6"/>
    </row>
    <row r="51" spans="1:17" s="9" customFormat="1" ht="18.75" x14ac:dyDescent="0.3">
      <c r="A51" s="27"/>
      <c r="B51" s="46" t="s">
        <v>596</v>
      </c>
      <c r="C51" s="6"/>
      <c r="D51" s="6"/>
      <c r="E51" s="6"/>
      <c r="F51" s="6"/>
      <c r="G51" s="7"/>
      <c r="H51" s="6"/>
      <c r="I51" s="26"/>
      <c r="J51" s="27"/>
      <c r="K51" s="27"/>
      <c r="L51" s="26"/>
      <c r="M51" s="26"/>
      <c r="N51" s="2"/>
      <c r="O51" s="2"/>
      <c r="P51" s="6"/>
      <c r="Q51" s="6"/>
    </row>
    <row r="52" spans="1:17" s="9" customFormat="1" x14ac:dyDescent="0.25">
      <c r="A52" s="27"/>
      <c r="B52" s="6"/>
      <c r="C52" s="6"/>
      <c r="D52" s="6"/>
      <c r="E52" s="6"/>
      <c r="F52" s="6"/>
      <c r="G52" s="7"/>
      <c r="H52" s="6"/>
      <c r="I52" s="27"/>
      <c r="J52" s="26"/>
      <c r="K52" s="27"/>
      <c r="L52" s="26"/>
      <c r="M52" s="26"/>
      <c r="N52" s="2"/>
      <c r="O52" s="2"/>
      <c r="P52" s="6"/>
      <c r="Q52" s="6"/>
    </row>
    <row r="53" spans="1:17" s="8" customFormat="1" x14ac:dyDescent="0.25">
      <c r="A53" s="27"/>
      <c r="B53" s="6"/>
      <c r="C53" s="7"/>
      <c r="D53" s="6"/>
      <c r="E53" s="6"/>
      <c r="F53" s="7"/>
      <c r="G53" s="7"/>
      <c r="H53" s="7"/>
      <c r="I53" s="26"/>
      <c r="J53" s="26"/>
      <c r="K53" s="26"/>
      <c r="L53" s="26"/>
      <c r="M53" s="26"/>
      <c r="N53" s="2"/>
      <c r="O53" s="2"/>
      <c r="P53" s="6"/>
      <c r="Q53" s="6"/>
    </row>
    <row r="54" spans="1:17" s="8" customFormat="1" x14ac:dyDescent="0.25">
      <c r="A54" s="27"/>
      <c r="B54" s="6"/>
      <c r="C54" s="6"/>
      <c r="D54" s="6"/>
      <c r="E54" s="6"/>
      <c r="F54" s="6"/>
      <c r="G54" s="7"/>
      <c r="H54" s="6"/>
      <c r="I54" s="27"/>
      <c r="J54" s="26"/>
      <c r="K54" s="27"/>
      <c r="L54" s="26"/>
      <c r="M54" s="26"/>
      <c r="N54" s="2"/>
      <c r="O54" s="2"/>
      <c r="P54" s="6"/>
      <c r="Q54" s="6"/>
    </row>
    <row r="55" spans="1:17" s="8" customFormat="1" x14ac:dyDescent="0.25">
      <c r="A55" s="27"/>
      <c r="B55" s="6"/>
      <c r="C55" s="6"/>
      <c r="D55" s="6"/>
      <c r="E55" s="6"/>
      <c r="F55" s="6"/>
      <c r="G55" s="7"/>
      <c r="H55" s="6"/>
      <c r="I55" s="26"/>
      <c r="J55" s="27"/>
      <c r="K55" s="27"/>
      <c r="L55" s="26"/>
      <c r="M55" s="26"/>
      <c r="N55" s="2"/>
      <c r="O55" s="2"/>
      <c r="P55" s="6"/>
      <c r="Q55" s="6"/>
    </row>
    <row r="56" spans="1:17" s="8" customFormat="1" x14ac:dyDescent="0.25">
      <c r="A56" s="27"/>
      <c r="B56" s="6"/>
      <c r="C56" s="6"/>
      <c r="D56" s="6"/>
      <c r="E56" s="6"/>
      <c r="F56" s="6"/>
      <c r="G56" s="7"/>
      <c r="H56" s="6"/>
      <c r="I56" s="26"/>
      <c r="J56" s="27"/>
      <c r="K56" s="26"/>
      <c r="L56" s="26"/>
      <c r="M56" s="26"/>
      <c r="N56" s="2"/>
      <c r="O56" s="2"/>
      <c r="P56" s="6"/>
      <c r="Q56" s="6"/>
    </row>
    <row r="57" spans="1:17" s="8" customFormat="1" x14ac:dyDescent="0.25">
      <c r="A57" s="27"/>
      <c r="B57" s="6"/>
      <c r="C57" s="6"/>
      <c r="D57" s="6"/>
      <c r="E57" s="6"/>
      <c r="F57" s="6"/>
      <c r="G57" s="7"/>
      <c r="H57" s="6"/>
      <c r="I57" s="26"/>
      <c r="J57" s="27"/>
      <c r="K57" s="26"/>
      <c r="L57" s="26"/>
      <c r="M57" s="26"/>
      <c r="N57" s="2"/>
      <c r="O57" s="2"/>
      <c r="P57" s="6"/>
      <c r="Q57" s="6"/>
    </row>
    <row r="58" spans="1:17" s="8" customFormat="1" x14ac:dyDescent="0.25">
      <c r="A58" s="27"/>
      <c r="B58" s="6"/>
      <c r="C58" s="6"/>
      <c r="D58" s="6"/>
      <c r="E58" s="6"/>
      <c r="F58" s="6"/>
      <c r="G58" s="7"/>
      <c r="H58" s="6"/>
      <c r="I58" s="27"/>
      <c r="J58" s="26"/>
      <c r="K58" s="26"/>
      <c r="L58" s="26"/>
      <c r="M58" s="26"/>
      <c r="N58" s="2"/>
      <c r="O58" s="2"/>
      <c r="P58" s="6"/>
      <c r="Q58" s="6"/>
    </row>
    <row r="59" spans="1:17" s="8" customFormat="1" x14ac:dyDescent="0.25">
      <c r="A59" s="27"/>
      <c r="B59" s="6"/>
      <c r="C59" s="6"/>
      <c r="D59" s="6"/>
      <c r="E59" s="6"/>
      <c r="F59" s="6"/>
      <c r="G59" s="7"/>
      <c r="H59" s="6"/>
      <c r="I59" s="27"/>
      <c r="J59" s="26"/>
      <c r="K59" s="27"/>
      <c r="L59" s="26"/>
      <c r="M59" s="26"/>
      <c r="N59" s="2"/>
      <c r="O59" s="2"/>
      <c r="P59" s="6"/>
      <c r="Q59" s="6"/>
    </row>
    <row r="60" spans="1:17" s="8" customFormat="1" x14ac:dyDescent="0.25">
      <c r="A60" s="27"/>
      <c r="B60" s="6"/>
      <c r="C60" s="6"/>
      <c r="D60" s="6"/>
      <c r="E60" s="6"/>
      <c r="F60" s="6"/>
      <c r="G60" s="7"/>
      <c r="H60" s="6"/>
      <c r="I60" s="26"/>
      <c r="J60" s="27"/>
      <c r="K60" s="26"/>
      <c r="L60" s="26"/>
      <c r="M60" s="26"/>
      <c r="N60" s="2"/>
      <c r="O60" s="2"/>
      <c r="P60" s="6"/>
      <c r="Q60" s="6"/>
    </row>
    <row r="61" spans="1:17" s="8" customFormat="1" x14ac:dyDescent="0.25">
      <c r="A61" s="27"/>
      <c r="B61" s="6"/>
      <c r="C61" s="6"/>
      <c r="D61" s="6"/>
      <c r="E61" s="6"/>
      <c r="F61" s="6"/>
      <c r="G61" s="7"/>
      <c r="H61" s="6"/>
      <c r="I61" s="27"/>
      <c r="J61" s="26"/>
      <c r="K61" s="27"/>
      <c r="L61" s="26"/>
      <c r="M61" s="26"/>
      <c r="N61" s="2"/>
      <c r="O61" s="2"/>
      <c r="P61" s="6"/>
      <c r="Q61" s="6"/>
    </row>
    <row r="62" spans="1:17" s="5" customFormat="1" x14ac:dyDescent="0.25">
      <c r="A62" s="29"/>
      <c r="B62" s="2"/>
      <c r="C62" s="2"/>
      <c r="D62" s="2"/>
      <c r="E62" s="2"/>
      <c r="F62" s="2"/>
      <c r="G62" s="2"/>
      <c r="H62" s="2"/>
      <c r="I62" s="29"/>
      <c r="J62" s="29"/>
      <c r="K62" s="29"/>
      <c r="L62" s="29"/>
      <c r="M62" s="29"/>
      <c r="N62" s="2"/>
      <c r="O62" s="2"/>
      <c r="P62" s="2"/>
      <c r="Q62" s="2"/>
    </row>
    <row r="63" spans="1:17" s="5" customFormat="1" x14ac:dyDescent="0.25">
      <c r="A63" s="30"/>
      <c r="I63" s="30"/>
      <c r="J63" s="30"/>
      <c r="K63" s="30"/>
      <c r="L63" s="30"/>
      <c r="M63" s="30"/>
      <c r="N63" s="2"/>
      <c r="O63" s="2"/>
    </row>
    <row r="64" spans="1:17" s="5" customFormat="1" x14ac:dyDescent="0.25">
      <c r="A64" s="30"/>
      <c r="I64" s="30"/>
      <c r="J64" s="30"/>
      <c r="K64" s="30"/>
      <c r="L64" s="30"/>
      <c r="M64" s="30"/>
      <c r="N64" s="2"/>
      <c r="O64" s="2"/>
    </row>
  </sheetData>
  <autoFilter ref="A3:Q39"/>
  <sortState ref="B4:P41">
    <sortCondition ref="P4:P41"/>
    <sortCondition ref="M4:M4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75" zoomScaleNormal="75" workbookViewId="0">
      <selection activeCell="B10" sqref="B10:F10"/>
    </sheetView>
  </sheetViews>
  <sheetFormatPr defaultColWidth="9.140625" defaultRowHeight="15" outlineLevelCol="1" x14ac:dyDescent="0.25"/>
  <cols>
    <col min="1" max="1" width="5.28515625" style="29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1.28515625" style="29" bestFit="1" customWidth="1"/>
    <col min="10" max="10" width="10.42578125" style="29" bestFit="1" customWidth="1"/>
    <col min="11" max="11" width="13.42578125" style="29" bestFit="1" customWidth="1"/>
    <col min="12" max="13" width="12.28515625" style="29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3"/>
      <c r="B1" s="1"/>
      <c r="C1" s="1"/>
      <c r="D1" s="1"/>
      <c r="E1" s="1"/>
      <c r="F1" s="1"/>
      <c r="G1" s="1"/>
      <c r="H1" s="1"/>
      <c r="I1" s="23" t="s">
        <v>15</v>
      </c>
      <c r="J1" s="23" t="s">
        <v>101</v>
      </c>
      <c r="K1" s="23" t="s">
        <v>95</v>
      </c>
      <c r="L1" s="23" t="s">
        <v>15</v>
      </c>
      <c r="M1" s="23" t="s">
        <v>95</v>
      </c>
      <c r="N1" s="1"/>
      <c r="O1" s="1"/>
    </row>
    <row r="2" spans="1:17" x14ac:dyDescent="0.25">
      <c r="A2" s="23"/>
      <c r="B2" s="1"/>
      <c r="C2" s="1"/>
      <c r="D2" s="1"/>
      <c r="E2" s="1"/>
      <c r="F2" s="1"/>
      <c r="G2" s="1"/>
      <c r="H2" s="1"/>
      <c r="I2" s="24" t="s">
        <v>108</v>
      </c>
      <c r="J2" s="24">
        <v>42336</v>
      </c>
      <c r="K2" s="24" t="s">
        <v>109</v>
      </c>
      <c r="L2" s="24" t="s">
        <v>110</v>
      </c>
      <c r="M2" s="24" t="s">
        <v>111</v>
      </c>
      <c r="N2" s="33"/>
      <c r="O2" s="33"/>
    </row>
    <row r="3" spans="1:17" x14ac:dyDescent="0.25">
      <c r="A3" s="40" t="s">
        <v>0</v>
      </c>
      <c r="B3" s="3" t="s">
        <v>1</v>
      </c>
      <c r="C3" s="3" t="s">
        <v>7</v>
      </c>
      <c r="D3" s="3" t="s">
        <v>2</v>
      </c>
      <c r="E3" s="4" t="s">
        <v>3</v>
      </c>
      <c r="F3" s="3" t="s">
        <v>4</v>
      </c>
      <c r="G3" s="3" t="s">
        <v>5</v>
      </c>
      <c r="H3" s="3" t="s">
        <v>6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4" t="s">
        <v>398</v>
      </c>
      <c r="O3" s="4" t="s">
        <v>399</v>
      </c>
      <c r="P3" s="1" t="s">
        <v>13</v>
      </c>
    </row>
    <row r="4" spans="1:17" s="55" customFormat="1" x14ac:dyDescent="0.25">
      <c r="A4" s="54">
        <v>1</v>
      </c>
      <c r="B4" s="55" t="s">
        <v>333</v>
      </c>
      <c r="C4" s="55" t="s">
        <v>208</v>
      </c>
      <c r="D4" s="55" t="s">
        <v>334</v>
      </c>
      <c r="F4" s="55" t="s">
        <v>375</v>
      </c>
      <c r="G4" s="55" t="s">
        <v>20</v>
      </c>
      <c r="H4" s="55" t="s">
        <v>101</v>
      </c>
      <c r="I4" s="54">
        <v>1</v>
      </c>
      <c r="J4" s="56">
        <v>2</v>
      </c>
      <c r="K4" s="56">
        <v>6</v>
      </c>
      <c r="L4" s="54">
        <v>2</v>
      </c>
      <c r="M4" s="54">
        <v>1</v>
      </c>
      <c r="N4" s="55">
        <f>IF(OR('Gereden wedstrijden'!$L$7=4,'Gereden wedstrijden'!$L$7=5),LARGE(I4:M4,1),0)</f>
        <v>6</v>
      </c>
      <c r="O4" s="55">
        <f>IF('Gereden wedstrijden'!$L$7=5,LARGE(I4:M4,2),0)</f>
        <v>2</v>
      </c>
      <c r="P4" s="55">
        <f t="shared" ref="P4:P9" si="0">SUM(I4:M4)-SUM(N4:O4)</f>
        <v>4</v>
      </c>
      <c r="Q4" s="55" t="s">
        <v>575</v>
      </c>
    </row>
    <row r="5" spans="1:17" s="48" customFormat="1" x14ac:dyDescent="0.25">
      <c r="A5" s="47">
        <v>2</v>
      </c>
      <c r="B5" s="48" t="s">
        <v>371</v>
      </c>
      <c r="C5" s="48" t="s">
        <v>340</v>
      </c>
      <c r="D5" s="48" t="s">
        <v>372</v>
      </c>
      <c r="F5" s="48" t="s">
        <v>375</v>
      </c>
      <c r="G5" s="48" t="s">
        <v>20</v>
      </c>
      <c r="H5" s="48" t="s">
        <v>100</v>
      </c>
      <c r="I5" s="49">
        <v>90</v>
      </c>
      <c r="J5" s="49">
        <v>1</v>
      </c>
      <c r="K5" s="47">
        <v>12</v>
      </c>
      <c r="L5" s="49">
        <v>3</v>
      </c>
      <c r="M5" s="49">
        <v>2</v>
      </c>
      <c r="N5" s="48">
        <f>IF(OR('Gereden wedstrijden'!$L$7=4,'Gereden wedstrijden'!$L$7=5),LARGE(I5:M5,1),0)</f>
        <v>90</v>
      </c>
      <c r="O5" s="48">
        <f>IF('Gereden wedstrijden'!$L$7=5,LARGE(I5:M5,2),0)</f>
        <v>12</v>
      </c>
      <c r="P5" s="48">
        <f t="shared" si="0"/>
        <v>6</v>
      </c>
      <c r="Q5" s="48" t="s">
        <v>588</v>
      </c>
    </row>
    <row r="6" spans="1:17" s="48" customFormat="1" x14ac:dyDescent="0.25">
      <c r="A6" s="47">
        <v>3</v>
      </c>
      <c r="B6" s="48" t="s">
        <v>335</v>
      </c>
      <c r="C6" s="48" t="s">
        <v>208</v>
      </c>
      <c r="D6" s="48" t="s">
        <v>336</v>
      </c>
      <c r="F6" s="48" t="s">
        <v>375</v>
      </c>
      <c r="G6" s="48" t="s">
        <v>20</v>
      </c>
      <c r="H6" s="48" t="s">
        <v>101</v>
      </c>
      <c r="I6" s="47">
        <v>2</v>
      </c>
      <c r="J6" s="49">
        <v>3</v>
      </c>
      <c r="K6" s="49">
        <v>4</v>
      </c>
      <c r="L6" s="49">
        <v>4</v>
      </c>
      <c r="M6" s="49">
        <v>3</v>
      </c>
      <c r="N6" s="48">
        <f>IF(OR('Gereden wedstrijden'!$L$7=4,'Gereden wedstrijden'!$L$7=5),LARGE(I6:M6,1),0)</f>
        <v>4</v>
      </c>
      <c r="O6" s="48">
        <f>IF('Gereden wedstrijden'!$L$7=5,LARGE(I6:M6,2),0)</f>
        <v>4</v>
      </c>
      <c r="P6" s="48">
        <f t="shared" si="0"/>
        <v>8</v>
      </c>
      <c r="Q6" s="48" t="s">
        <v>588</v>
      </c>
    </row>
    <row r="7" spans="1:17" s="6" customFormat="1" x14ac:dyDescent="0.25">
      <c r="A7" s="27">
        <v>4</v>
      </c>
      <c r="B7" s="6" t="s">
        <v>337</v>
      </c>
      <c r="C7" s="6" t="s">
        <v>283</v>
      </c>
      <c r="D7" s="6" t="s">
        <v>338</v>
      </c>
      <c r="F7" s="6" t="s">
        <v>375</v>
      </c>
      <c r="G7" s="6" t="s">
        <v>20</v>
      </c>
      <c r="H7" s="6" t="s">
        <v>95</v>
      </c>
      <c r="I7" s="27">
        <v>3</v>
      </c>
      <c r="J7" s="26">
        <v>9</v>
      </c>
      <c r="K7" s="27">
        <v>1</v>
      </c>
      <c r="L7" s="26">
        <v>99</v>
      </c>
      <c r="M7" s="26">
        <v>99</v>
      </c>
      <c r="N7" s="6">
        <f>IF(OR('Gereden wedstrijden'!$L$7=4,'Gereden wedstrijden'!$L$7=5),LARGE(I7:M7,1),0)</f>
        <v>99</v>
      </c>
      <c r="O7" s="6">
        <f>IF('Gereden wedstrijden'!$L$7=5,LARGE(I7:M7,2),0)</f>
        <v>99</v>
      </c>
      <c r="P7" s="6">
        <f t="shared" si="0"/>
        <v>13</v>
      </c>
      <c r="Q7" s="6" t="s">
        <v>597</v>
      </c>
    </row>
    <row r="8" spans="1:17" s="48" customFormat="1" x14ac:dyDescent="0.25">
      <c r="A8" s="47">
        <v>5</v>
      </c>
      <c r="B8" s="48" t="s">
        <v>447</v>
      </c>
      <c r="C8" s="48" t="s">
        <v>401</v>
      </c>
      <c r="D8" s="48" t="s">
        <v>448</v>
      </c>
      <c r="F8" s="48" t="s">
        <v>375</v>
      </c>
      <c r="G8" s="48" t="s">
        <v>20</v>
      </c>
      <c r="H8" s="48" t="s">
        <v>104</v>
      </c>
      <c r="I8" s="49">
        <v>99</v>
      </c>
      <c r="J8" s="49">
        <v>12</v>
      </c>
      <c r="K8" s="47">
        <v>2</v>
      </c>
      <c r="L8" s="49">
        <v>6</v>
      </c>
      <c r="M8" s="49">
        <v>8</v>
      </c>
      <c r="N8" s="48">
        <f>IF(OR('Gereden wedstrijden'!$L$7=4,'Gereden wedstrijden'!$L$7=5),LARGE(I8:M8,1),0)</f>
        <v>99</v>
      </c>
      <c r="O8" s="48">
        <f>IF('Gereden wedstrijden'!$L$7=5,LARGE(I8:M8,2),0)</f>
        <v>12</v>
      </c>
      <c r="P8" s="48">
        <f t="shared" si="0"/>
        <v>16</v>
      </c>
      <c r="Q8" s="48" t="s">
        <v>588</v>
      </c>
    </row>
    <row r="9" spans="1:17" s="48" customFormat="1" x14ac:dyDescent="0.25">
      <c r="A9" s="47">
        <v>6</v>
      </c>
      <c r="B9" s="48" t="s">
        <v>361</v>
      </c>
      <c r="C9" s="48" t="s">
        <v>362</v>
      </c>
      <c r="D9" s="48" t="s">
        <v>363</v>
      </c>
      <c r="F9" s="48" t="s">
        <v>375</v>
      </c>
      <c r="G9" s="48" t="s">
        <v>20</v>
      </c>
      <c r="H9" s="48" t="s">
        <v>103</v>
      </c>
      <c r="I9" s="47">
        <v>13</v>
      </c>
      <c r="J9" s="49">
        <v>6</v>
      </c>
      <c r="K9" s="47">
        <v>11</v>
      </c>
      <c r="L9" s="49">
        <v>5</v>
      </c>
      <c r="M9" s="49">
        <v>6</v>
      </c>
      <c r="N9" s="48">
        <f>IF(OR('Gereden wedstrijden'!$L$7=4,'Gereden wedstrijden'!$L$7=5),LARGE(I9:M9,1),0)</f>
        <v>13</v>
      </c>
      <c r="O9" s="48">
        <f>IF('Gereden wedstrijden'!$L$7=5,LARGE(I9:M9,2),0)</f>
        <v>11</v>
      </c>
      <c r="P9" s="48">
        <f t="shared" si="0"/>
        <v>17</v>
      </c>
      <c r="Q9" s="48" t="s">
        <v>588</v>
      </c>
    </row>
    <row r="10" spans="1:17" s="48" customFormat="1" x14ac:dyDescent="0.25">
      <c r="A10" s="49">
        <v>7</v>
      </c>
      <c r="B10" s="48" t="s">
        <v>339</v>
      </c>
      <c r="C10" s="48" t="s">
        <v>340</v>
      </c>
      <c r="D10" s="48" t="s">
        <v>341</v>
      </c>
      <c r="F10" s="48" t="s">
        <v>375</v>
      </c>
      <c r="G10" s="48" t="s">
        <v>20</v>
      </c>
      <c r="H10" s="48" t="s">
        <v>100</v>
      </c>
      <c r="I10" s="47">
        <v>4</v>
      </c>
      <c r="J10" s="49">
        <v>10</v>
      </c>
      <c r="K10" s="47">
        <v>8</v>
      </c>
      <c r="L10" s="49">
        <v>9</v>
      </c>
      <c r="M10" s="49">
        <v>7</v>
      </c>
      <c r="N10" s="48">
        <f>IF(OR('Gereden wedstrijden'!$L$7=4,'Gereden wedstrijden'!$L$7=5),LARGE(I10:M10,1),0)</f>
        <v>10</v>
      </c>
      <c r="O10" s="48">
        <f>IF('Gereden wedstrijden'!$L$7=5,LARGE(I10:M10,2),0)</f>
        <v>9</v>
      </c>
      <c r="P10" s="48">
        <f>SUM(I10:M10)-SUM(N10:O10)</f>
        <v>19</v>
      </c>
      <c r="Q10" s="48" t="s">
        <v>588</v>
      </c>
    </row>
    <row r="11" spans="1:17" s="6" customFormat="1" x14ac:dyDescent="0.25"/>
    <row r="12" spans="1:17" s="6" customFormat="1" x14ac:dyDescent="0.25">
      <c r="A12" s="27">
        <v>8</v>
      </c>
      <c r="B12" s="21" t="s">
        <v>355</v>
      </c>
      <c r="C12" s="21" t="s">
        <v>345</v>
      </c>
      <c r="D12" s="21" t="s">
        <v>356</v>
      </c>
      <c r="F12" s="21" t="s">
        <v>375</v>
      </c>
      <c r="G12" s="21" t="s">
        <v>20</v>
      </c>
      <c r="H12" s="21" t="s">
        <v>104</v>
      </c>
      <c r="I12" s="27">
        <v>10</v>
      </c>
      <c r="J12" s="26">
        <v>4</v>
      </c>
      <c r="K12" s="27">
        <v>7</v>
      </c>
      <c r="L12" s="26">
        <v>8</v>
      </c>
      <c r="M12" s="26">
        <v>99</v>
      </c>
      <c r="N12" s="6">
        <f>IF(OR('Gereden wedstrijden'!$L$7=4,'Gereden wedstrijden'!$L$7=5),LARGE(I12:M12,1),0)</f>
        <v>99</v>
      </c>
      <c r="O12" s="6">
        <f>IF('Gereden wedstrijden'!$L$7=5,LARGE(I12:M12,2),0)</f>
        <v>10</v>
      </c>
      <c r="P12" s="6">
        <f t="shared" ref="P12:P27" si="1">SUM(I12:M12)-SUM(N12:O12)</f>
        <v>19</v>
      </c>
    </row>
    <row r="13" spans="1:17" s="6" customFormat="1" x14ac:dyDescent="0.25">
      <c r="A13" s="26">
        <v>9</v>
      </c>
      <c r="B13" s="21" t="s">
        <v>352</v>
      </c>
      <c r="C13" s="21" t="s">
        <v>353</v>
      </c>
      <c r="D13" s="21" t="s">
        <v>354</v>
      </c>
      <c r="F13" s="21" t="s">
        <v>375</v>
      </c>
      <c r="G13" s="21" t="s">
        <v>20</v>
      </c>
      <c r="H13" s="21" t="s">
        <v>105</v>
      </c>
      <c r="I13" s="26">
        <v>9</v>
      </c>
      <c r="J13" s="27">
        <v>8</v>
      </c>
      <c r="K13" s="27">
        <v>3</v>
      </c>
      <c r="L13" s="26">
        <v>11</v>
      </c>
      <c r="M13" s="26">
        <v>9</v>
      </c>
      <c r="N13" s="6">
        <f>IF(OR('Gereden wedstrijden'!$L$7=4,'Gereden wedstrijden'!$L$7=5),LARGE(I13:M13,1),0)</f>
        <v>11</v>
      </c>
      <c r="O13" s="6">
        <f>IF('Gereden wedstrijden'!$L$7=5,LARGE(I13:M13,2),0)</f>
        <v>9</v>
      </c>
      <c r="P13" s="6">
        <f t="shared" si="1"/>
        <v>20</v>
      </c>
    </row>
    <row r="14" spans="1:17" s="6" customFormat="1" x14ac:dyDescent="0.25">
      <c r="A14" s="27">
        <v>10</v>
      </c>
      <c r="B14" s="21" t="s">
        <v>344</v>
      </c>
      <c r="C14" s="21" t="s">
        <v>345</v>
      </c>
      <c r="D14" s="21" t="s">
        <v>346</v>
      </c>
      <c r="F14" s="21" t="s">
        <v>375</v>
      </c>
      <c r="G14" s="21" t="s">
        <v>20</v>
      </c>
      <c r="H14" s="21" t="s">
        <v>104</v>
      </c>
      <c r="I14" s="27">
        <v>6</v>
      </c>
      <c r="J14" s="27">
        <v>7</v>
      </c>
      <c r="K14" s="27">
        <v>9</v>
      </c>
      <c r="L14" s="26">
        <v>7</v>
      </c>
      <c r="M14" s="26">
        <v>99</v>
      </c>
      <c r="N14" s="6">
        <f>IF(OR('Gereden wedstrijden'!$L$7=4,'Gereden wedstrijden'!$L$7=5),LARGE(I14:M14,1),0)</f>
        <v>99</v>
      </c>
      <c r="O14" s="6">
        <f>IF('Gereden wedstrijden'!$L$7=5,LARGE(I14:M14,2),0)</f>
        <v>9</v>
      </c>
      <c r="P14" s="6">
        <f t="shared" si="1"/>
        <v>20</v>
      </c>
    </row>
    <row r="15" spans="1:17" s="6" customFormat="1" x14ac:dyDescent="0.25">
      <c r="A15" s="27">
        <v>11</v>
      </c>
      <c r="B15" s="21" t="s">
        <v>349</v>
      </c>
      <c r="C15" s="21" t="s">
        <v>350</v>
      </c>
      <c r="D15" s="21" t="s">
        <v>351</v>
      </c>
      <c r="F15" s="21" t="s">
        <v>375</v>
      </c>
      <c r="G15" s="21" t="s">
        <v>20</v>
      </c>
      <c r="H15" s="21" t="s">
        <v>105</v>
      </c>
      <c r="I15" s="27">
        <v>8</v>
      </c>
      <c r="J15" s="26">
        <v>99</v>
      </c>
      <c r="K15" s="27">
        <v>99</v>
      </c>
      <c r="L15" s="26">
        <v>10</v>
      </c>
      <c r="M15" s="26">
        <v>5</v>
      </c>
      <c r="N15" s="6">
        <f>IF(OR('Gereden wedstrijden'!$L$7=4,'Gereden wedstrijden'!$L$7=5),LARGE(I15:M15,1),0)</f>
        <v>99</v>
      </c>
      <c r="O15" s="6">
        <f>IF('Gereden wedstrijden'!$L$7=5,LARGE(I15:M15,2),0)</f>
        <v>99</v>
      </c>
      <c r="P15" s="6">
        <f t="shared" si="1"/>
        <v>23</v>
      </c>
    </row>
    <row r="16" spans="1:17" s="6" customFormat="1" x14ac:dyDescent="0.25">
      <c r="A16" s="27">
        <v>12</v>
      </c>
      <c r="B16" s="21" t="s">
        <v>342</v>
      </c>
      <c r="C16" s="21" t="s">
        <v>325</v>
      </c>
      <c r="D16" s="21" t="s">
        <v>343</v>
      </c>
      <c r="F16" s="21" t="s">
        <v>375</v>
      </c>
      <c r="G16" s="21" t="s">
        <v>20</v>
      </c>
      <c r="H16" s="21" t="s">
        <v>97</v>
      </c>
      <c r="I16" s="27">
        <v>5</v>
      </c>
      <c r="J16" s="26">
        <v>99</v>
      </c>
      <c r="K16" s="27">
        <v>99</v>
      </c>
      <c r="L16" s="26">
        <v>1</v>
      </c>
      <c r="M16" s="26">
        <v>99</v>
      </c>
      <c r="N16" s="6">
        <f>IF(OR('Gereden wedstrijden'!$L$7=4,'Gereden wedstrijden'!$L$7=5),LARGE(I16:M16,1),0)</f>
        <v>99</v>
      </c>
      <c r="O16" s="6">
        <f>IF('Gereden wedstrijden'!$L$7=5,LARGE(I16:M16,2),0)</f>
        <v>99</v>
      </c>
      <c r="P16" s="6">
        <f t="shared" si="1"/>
        <v>105</v>
      </c>
    </row>
    <row r="17" spans="1:16" s="6" customFormat="1" x14ac:dyDescent="0.25">
      <c r="A17" s="27">
        <v>13</v>
      </c>
      <c r="B17" s="41" t="s">
        <v>526</v>
      </c>
      <c r="C17" s="41" t="s">
        <v>527</v>
      </c>
      <c r="D17" s="41" t="s">
        <v>528</v>
      </c>
      <c r="F17" s="21" t="s">
        <v>375</v>
      </c>
      <c r="G17" s="21" t="s">
        <v>20</v>
      </c>
      <c r="H17" s="41" t="s">
        <v>98</v>
      </c>
      <c r="I17" s="27">
        <v>99</v>
      </c>
      <c r="J17" s="26">
        <v>99</v>
      </c>
      <c r="K17" s="26">
        <v>5</v>
      </c>
      <c r="L17" s="26">
        <v>12</v>
      </c>
      <c r="M17" s="26">
        <v>99</v>
      </c>
      <c r="N17" s="6">
        <f>IF(OR('Gereden wedstrijden'!$L$7=4,'Gereden wedstrijden'!$L$7=5),LARGE(I17:M17,1),0)</f>
        <v>99</v>
      </c>
      <c r="O17" s="6">
        <f>IF('Gereden wedstrijden'!$L$7=5,LARGE(I17:M17,2),0)</f>
        <v>99</v>
      </c>
      <c r="P17" s="6">
        <f t="shared" si="1"/>
        <v>116</v>
      </c>
    </row>
    <row r="18" spans="1:16" s="6" customFormat="1" x14ac:dyDescent="0.25">
      <c r="A18" s="27">
        <v>14</v>
      </c>
      <c r="B18" s="21" t="s">
        <v>357</v>
      </c>
      <c r="C18" s="21" t="s">
        <v>278</v>
      </c>
      <c r="D18" s="21" t="s">
        <v>358</v>
      </c>
      <c r="F18" s="21" t="s">
        <v>375</v>
      </c>
      <c r="G18" s="21" t="s">
        <v>20</v>
      </c>
      <c r="H18" s="21" t="s">
        <v>104</v>
      </c>
      <c r="I18" s="27">
        <v>11</v>
      </c>
      <c r="J18" s="27">
        <v>99</v>
      </c>
      <c r="K18" s="26">
        <v>10</v>
      </c>
      <c r="L18" s="26">
        <v>99</v>
      </c>
      <c r="M18" s="26">
        <v>99</v>
      </c>
      <c r="N18" s="6">
        <f>IF(OR('Gereden wedstrijden'!$L$7=4,'Gereden wedstrijden'!$L$7=5),LARGE(I18:M18,1),0)</f>
        <v>99</v>
      </c>
      <c r="O18" s="6">
        <f>IF('Gereden wedstrijden'!$L$7=5,LARGE(I18:M18,2),0)</f>
        <v>99</v>
      </c>
      <c r="P18" s="6">
        <f t="shared" si="1"/>
        <v>120</v>
      </c>
    </row>
    <row r="19" spans="1:16" s="6" customFormat="1" x14ac:dyDescent="0.25">
      <c r="A19" s="27">
        <v>15</v>
      </c>
      <c r="B19" s="21" t="s">
        <v>274</v>
      </c>
      <c r="C19" s="21" t="s">
        <v>455</v>
      </c>
      <c r="D19" s="21" t="s">
        <v>276</v>
      </c>
      <c r="F19" s="21" t="s">
        <v>375</v>
      </c>
      <c r="G19" s="21" t="s">
        <v>20</v>
      </c>
      <c r="H19" s="21" t="s">
        <v>330</v>
      </c>
      <c r="I19" s="27">
        <v>99</v>
      </c>
      <c r="J19" s="26">
        <v>11</v>
      </c>
      <c r="K19" s="26">
        <v>13</v>
      </c>
      <c r="L19" s="26">
        <v>99</v>
      </c>
      <c r="M19" s="26">
        <v>99</v>
      </c>
      <c r="N19" s="6">
        <f>IF(OR('Gereden wedstrijden'!$L$7=4,'Gereden wedstrijden'!$L$7=5),LARGE(I19:M19,1),0)</f>
        <v>99</v>
      </c>
      <c r="O19" s="6">
        <f>IF('Gereden wedstrijden'!$L$7=5,LARGE(I19:M19,2),0)</f>
        <v>99</v>
      </c>
      <c r="P19" s="6">
        <f t="shared" si="1"/>
        <v>123</v>
      </c>
    </row>
    <row r="20" spans="1:16" s="6" customFormat="1" x14ac:dyDescent="0.25">
      <c r="A20" s="27">
        <v>16</v>
      </c>
      <c r="B20" s="21" t="s">
        <v>366</v>
      </c>
      <c r="C20" s="21" t="s">
        <v>353</v>
      </c>
      <c r="D20" s="21" t="s">
        <v>367</v>
      </c>
      <c r="F20" s="21" t="s">
        <v>375</v>
      </c>
      <c r="G20" s="21" t="s">
        <v>20</v>
      </c>
      <c r="H20" s="21" t="s">
        <v>105</v>
      </c>
      <c r="I20" s="27">
        <v>15</v>
      </c>
      <c r="J20" s="26">
        <v>90</v>
      </c>
      <c r="K20" s="27">
        <v>90</v>
      </c>
      <c r="L20" s="26">
        <v>99</v>
      </c>
      <c r="M20" s="26">
        <v>99</v>
      </c>
      <c r="N20" s="6">
        <f>IF(OR('Gereden wedstrijden'!$L$7=4,'Gereden wedstrijden'!$L$7=5),LARGE(I20:M20,1),0)</f>
        <v>99</v>
      </c>
      <c r="O20" s="6">
        <f>IF('Gereden wedstrijden'!$L$7=5,LARGE(I20:M20,2),0)</f>
        <v>99</v>
      </c>
      <c r="P20" s="6">
        <f t="shared" si="1"/>
        <v>195</v>
      </c>
    </row>
    <row r="21" spans="1:16" s="6" customFormat="1" x14ac:dyDescent="0.25">
      <c r="A21" s="26">
        <v>17</v>
      </c>
      <c r="B21" s="21"/>
      <c r="C21" s="22" t="s">
        <v>585</v>
      </c>
      <c r="D21" s="22" t="s">
        <v>586</v>
      </c>
      <c r="F21" s="22" t="s">
        <v>375</v>
      </c>
      <c r="G21" s="22" t="s">
        <v>20</v>
      </c>
      <c r="H21" s="22" t="s">
        <v>587</v>
      </c>
      <c r="I21" s="27">
        <v>99</v>
      </c>
      <c r="J21" s="26">
        <v>99</v>
      </c>
      <c r="K21" s="26">
        <v>99</v>
      </c>
      <c r="L21" s="26">
        <v>99</v>
      </c>
      <c r="M21" s="26">
        <v>4</v>
      </c>
      <c r="N21" s="6">
        <f>IF(OR('Gereden wedstrijden'!$L$7=4,'Gereden wedstrijden'!$L$7=5),LARGE(I21:M21,1),0)</f>
        <v>99</v>
      </c>
      <c r="O21" s="6">
        <f>IF('Gereden wedstrijden'!$L$7=5,LARGE(I21:M21,2),0)</f>
        <v>99</v>
      </c>
      <c r="P21" s="6">
        <f t="shared" si="1"/>
        <v>202</v>
      </c>
    </row>
    <row r="22" spans="1:16" s="6" customFormat="1" x14ac:dyDescent="0.25">
      <c r="A22" s="27">
        <v>18</v>
      </c>
      <c r="B22" s="21" t="s">
        <v>298</v>
      </c>
      <c r="C22" s="21" t="s">
        <v>454</v>
      </c>
      <c r="D22" s="21" t="s">
        <v>300</v>
      </c>
      <c r="F22" s="21" t="s">
        <v>375</v>
      </c>
      <c r="G22" s="21" t="s">
        <v>20</v>
      </c>
      <c r="H22" s="21" t="s">
        <v>102</v>
      </c>
      <c r="I22" s="26">
        <v>99</v>
      </c>
      <c r="J22" s="27">
        <v>5</v>
      </c>
      <c r="K22" s="27">
        <v>99</v>
      </c>
      <c r="L22" s="26">
        <v>99</v>
      </c>
      <c r="M22" s="26">
        <v>99</v>
      </c>
      <c r="N22" s="6">
        <f>IF(OR('Gereden wedstrijden'!$L$7=4,'Gereden wedstrijden'!$L$7=5),LARGE(I22:M22,1),0)</f>
        <v>99</v>
      </c>
      <c r="O22" s="6">
        <f>IF('Gereden wedstrijden'!$L$7=5,LARGE(I22:M22,2),0)</f>
        <v>99</v>
      </c>
      <c r="P22" s="6">
        <f t="shared" si="1"/>
        <v>203</v>
      </c>
    </row>
    <row r="23" spans="1:16" s="6" customFormat="1" x14ac:dyDescent="0.25">
      <c r="A23" s="27">
        <v>19</v>
      </c>
      <c r="B23" s="21" t="s">
        <v>368</v>
      </c>
      <c r="C23" s="21" t="s">
        <v>369</v>
      </c>
      <c r="D23" s="21" t="s">
        <v>370</v>
      </c>
      <c r="F23" s="21" t="s">
        <v>375</v>
      </c>
      <c r="G23" s="21" t="s">
        <v>20</v>
      </c>
      <c r="H23" s="21" t="s">
        <v>264</v>
      </c>
      <c r="I23" s="27">
        <v>16</v>
      </c>
      <c r="J23" s="26">
        <v>90</v>
      </c>
      <c r="K23" s="27">
        <v>99</v>
      </c>
      <c r="L23" s="26">
        <v>99</v>
      </c>
      <c r="M23" s="26">
        <v>99</v>
      </c>
      <c r="N23" s="6">
        <f>IF(OR('Gereden wedstrijden'!$L$7=4,'Gereden wedstrijden'!$L$7=5),LARGE(I23:M23,1),0)</f>
        <v>99</v>
      </c>
      <c r="O23" s="6">
        <f>IF('Gereden wedstrijden'!$L$7=5,LARGE(I23:M23,2),0)</f>
        <v>99</v>
      </c>
      <c r="P23" s="6">
        <f t="shared" si="1"/>
        <v>205</v>
      </c>
    </row>
    <row r="24" spans="1:16" s="6" customFormat="1" x14ac:dyDescent="0.25">
      <c r="A24" s="27">
        <v>20</v>
      </c>
      <c r="B24" s="21" t="s">
        <v>347</v>
      </c>
      <c r="C24" s="21" t="s">
        <v>144</v>
      </c>
      <c r="D24" s="21" t="s">
        <v>348</v>
      </c>
      <c r="F24" s="21" t="s">
        <v>375</v>
      </c>
      <c r="G24" s="21" t="s">
        <v>20</v>
      </c>
      <c r="H24" s="21" t="s">
        <v>261</v>
      </c>
      <c r="I24" s="26">
        <v>7</v>
      </c>
      <c r="J24" s="27">
        <v>99</v>
      </c>
      <c r="K24" s="27">
        <v>99</v>
      </c>
      <c r="L24" s="26">
        <v>99</v>
      </c>
      <c r="M24" s="26">
        <v>99</v>
      </c>
      <c r="N24" s="6">
        <f>IF(OR('Gereden wedstrijden'!$L$7=4,'Gereden wedstrijden'!$L$7=5),LARGE(I24:M24,1),0)</f>
        <v>99</v>
      </c>
      <c r="O24" s="6">
        <f>IF('Gereden wedstrijden'!$L$7=5,LARGE(I24:M24,2),0)</f>
        <v>99</v>
      </c>
      <c r="P24" s="6">
        <f t="shared" si="1"/>
        <v>205</v>
      </c>
    </row>
    <row r="25" spans="1:16" s="6" customFormat="1" x14ac:dyDescent="0.25">
      <c r="A25" s="27">
        <v>21</v>
      </c>
      <c r="B25" s="21" t="s">
        <v>359</v>
      </c>
      <c r="C25" s="21" t="s">
        <v>224</v>
      </c>
      <c r="D25" s="21" t="s">
        <v>360</v>
      </c>
      <c r="F25" s="21" t="s">
        <v>375</v>
      </c>
      <c r="G25" s="21" t="s">
        <v>20</v>
      </c>
      <c r="H25" s="21" t="s">
        <v>105</v>
      </c>
      <c r="I25" s="27">
        <v>12</v>
      </c>
      <c r="J25" s="26">
        <v>99</v>
      </c>
      <c r="K25" s="27">
        <v>99</v>
      </c>
      <c r="L25" s="26">
        <v>99</v>
      </c>
      <c r="M25" s="26">
        <v>99</v>
      </c>
      <c r="N25" s="6">
        <f>IF(OR('Gereden wedstrijden'!$L$7=4,'Gereden wedstrijden'!$L$7=5),LARGE(I25:M25,1),0)</f>
        <v>99</v>
      </c>
      <c r="O25" s="6">
        <f>IF('Gereden wedstrijden'!$L$7=5,LARGE(I25:M25,2),0)</f>
        <v>99</v>
      </c>
      <c r="P25" s="6">
        <f t="shared" si="1"/>
        <v>210</v>
      </c>
    </row>
    <row r="26" spans="1:16" s="6" customFormat="1" x14ac:dyDescent="0.25">
      <c r="A26" s="27">
        <v>22</v>
      </c>
      <c r="B26" s="21" t="s">
        <v>364</v>
      </c>
      <c r="C26" s="21" t="s">
        <v>144</v>
      </c>
      <c r="D26" s="21" t="s">
        <v>365</v>
      </c>
      <c r="F26" s="21" t="s">
        <v>375</v>
      </c>
      <c r="G26" s="21" t="s">
        <v>20</v>
      </c>
      <c r="H26" s="21" t="s">
        <v>261</v>
      </c>
      <c r="I26" s="27">
        <v>14</v>
      </c>
      <c r="J26" s="26">
        <v>99</v>
      </c>
      <c r="K26" s="26">
        <v>99</v>
      </c>
      <c r="L26" s="26">
        <v>99</v>
      </c>
      <c r="M26" s="26">
        <v>99</v>
      </c>
      <c r="N26" s="6">
        <f>IF(OR('Gereden wedstrijden'!$L$7=4,'Gereden wedstrijden'!$L$7=5),LARGE(I26:M26,1),0)</f>
        <v>99</v>
      </c>
      <c r="O26" s="6">
        <f>IF('Gereden wedstrijden'!$L$7=5,LARGE(I26:M26,2),0)</f>
        <v>99</v>
      </c>
      <c r="P26" s="6">
        <f t="shared" si="1"/>
        <v>212</v>
      </c>
    </row>
    <row r="27" spans="1:16" s="6" customFormat="1" x14ac:dyDescent="0.25">
      <c r="A27" s="27">
        <v>23</v>
      </c>
      <c r="B27" s="21" t="s">
        <v>373</v>
      </c>
      <c r="C27" s="21" t="s">
        <v>232</v>
      </c>
      <c r="D27" s="21" t="s">
        <v>374</v>
      </c>
      <c r="F27" s="21" t="s">
        <v>375</v>
      </c>
      <c r="G27" s="21" t="s">
        <v>20</v>
      </c>
      <c r="H27" s="21" t="s">
        <v>105</v>
      </c>
      <c r="I27" s="27">
        <v>90</v>
      </c>
      <c r="J27" s="26">
        <v>99</v>
      </c>
      <c r="K27" s="26">
        <v>99</v>
      </c>
      <c r="L27" s="26">
        <v>99</v>
      </c>
      <c r="M27" s="26">
        <v>99</v>
      </c>
      <c r="N27" s="6">
        <f>IF(OR('Gereden wedstrijden'!$L$7=4,'Gereden wedstrijden'!$L$7=5),LARGE(I27:M27,1),0)</f>
        <v>99</v>
      </c>
      <c r="O27" s="6">
        <f>IF('Gereden wedstrijden'!$L$7=5,LARGE(I27:M27,2),0)</f>
        <v>99</v>
      </c>
      <c r="P27" s="6">
        <f t="shared" si="1"/>
        <v>288</v>
      </c>
    </row>
    <row r="28" spans="1:16" s="6" customFormat="1" x14ac:dyDescent="0.25">
      <c r="A28" s="27"/>
      <c r="B28" s="21"/>
      <c r="C28" s="21"/>
      <c r="D28" s="21"/>
      <c r="F28" s="21"/>
      <c r="G28" s="21"/>
      <c r="H28" s="21"/>
      <c r="I28" s="27"/>
      <c r="J28" s="26"/>
      <c r="K28" s="26"/>
      <c r="L28" s="26"/>
      <c r="M28" s="26"/>
    </row>
    <row r="29" spans="1:16" s="6" customFormat="1" x14ac:dyDescent="0.25">
      <c r="A29" s="27"/>
      <c r="B29" s="6" t="s">
        <v>532</v>
      </c>
      <c r="G29" s="7"/>
      <c r="I29" s="26"/>
      <c r="J29" s="27"/>
      <c r="K29" s="27"/>
      <c r="L29" s="26"/>
      <c r="M29" s="26"/>
    </row>
    <row r="30" spans="1:16" s="6" customFormat="1" x14ac:dyDescent="0.25">
      <c r="A30" s="27"/>
      <c r="G30" s="7"/>
      <c r="I30" s="27"/>
      <c r="J30" s="27"/>
      <c r="K30" s="26"/>
      <c r="L30" s="26"/>
      <c r="M30" s="26"/>
    </row>
    <row r="31" spans="1:16" s="6" customFormat="1" ht="18.75" x14ac:dyDescent="0.3">
      <c r="A31" s="27"/>
      <c r="B31" s="46" t="s">
        <v>595</v>
      </c>
      <c r="G31" s="7"/>
      <c r="I31" s="27"/>
      <c r="J31" s="26"/>
      <c r="K31" s="26"/>
      <c r="L31" s="26"/>
      <c r="M31" s="26"/>
    </row>
    <row r="32" spans="1:16" s="6" customFormat="1" ht="18.75" x14ac:dyDescent="0.3">
      <c r="A32" s="27"/>
      <c r="B32" s="46" t="s">
        <v>596</v>
      </c>
      <c r="C32" s="7"/>
      <c r="D32" s="7"/>
      <c r="G32" s="7"/>
      <c r="H32" s="7"/>
      <c r="I32" s="26"/>
      <c r="J32" s="26"/>
      <c r="K32" s="27"/>
      <c r="L32" s="26"/>
      <c r="M32" s="26"/>
    </row>
    <row r="33" spans="1:17" s="6" customFormat="1" x14ac:dyDescent="0.25">
      <c r="A33" s="27"/>
      <c r="B33" s="8"/>
      <c r="C33" s="8"/>
      <c r="D33" s="8"/>
      <c r="E33" s="8"/>
      <c r="F33" s="8"/>
      <c r="G33" s="8"/>
      <c r="H33" s="8"/>
      <c r="I33" s="28"/>
      <c r="J33" s="28"/>
      <c r="K33" s="28"/>
      <c r="L33" s="28"/>
      <c r="M33" s="28"/>
      <c r="N33" s="2"/>
      <c r="O33" s="2"/>
      <c r="Q33" s="8"/>
    </row>
    <row r="34" spans="1:17" s="6" customFormat="1" x14ac:dyDescent="0.25">
      <c r="A34" s="27"/>
      <c r="B34" s="7"/>
      <c r="C34" s="7"/>
      <c r="D34" s="7"/>
      <c r="F34" s="7"/>
      <c r="G34" s="7"/>
      <c r="H34" s="7"/>
      <c r="I34" s="26"/>
      <c r="J34" s="26"/>
      <c r="K34" s="26"/>
      <c r="L34" s="26"/>
      <c r="M34" s="26"/>
      <c r="N34" s="2"/>
      <c r="O34" s="2"/>
    </row>
    <row r="35" spans="1:17" s="6" customFormat="1" x14ac:dyDescent="0.25">
      <c r="A35" s="27"/>
      <c r="G35" s="7"/>
      <c r="I35" s="27"/>
      <c r="J35" s="26"/>
      <c r="K35" s="26"/>
      <c r="L35" s="26"/>
      <c r="M35" s="26"/>
      <c r="N35" s="2"/>
      <c r="O35" s="2"/>
    </row>
    <row r="36" spans="1:17" s="6" customFormat="1" x14ac:dyDescent="0.25">
      <c r="A36" s="27"/>
      <c r="B36" s="8"/>
      <c r="C36" s="8"/>
      <c r="D36" s="8"/>
      <c r="E36" s="8"/>
      <c r="F36" s="8"/>
      <c r="G36" s="8"/>
      <c r="H36" s="8"/>
      <c r="I36" s="28"/>
      <c r="J36" s="28"/>
      <c r="K36" s="28"/>
      <c r="L36" s="28"/>
      <c r="M36" s="28"/>
      <c r="N36" s="2"/>
      <c r="O36" s="2"/>
      <c r="Q36" s="8"/>
    </row>
    <row r="37" spans="1:17" s="6" customFormat="1" x14ac:dyDescent="0.25">
      <c r="A37" s="27"/>
      <c r="F37" s="7"/>
      <c r="G37" s="7"/>
      <c r="I37" s="26"/>
      <c r="J37" s="26"/>
      <c r="K37" s="26"/>
      <c r="L37" s="26"/>
      <c r="M37" s="26"/>
      <c r="N37" s="2"/>
      <c r="O37" s="2"/>
    </row>
    <row r="38" spans="1:17" s="6" customFormat="1" x14ac:dyDescent="0.25">
      <c r="A38" s="27"/>
      <c r="G38" s="7"/>
      <c r="I38" s="26"/>
      <c r="J38" s="26"/>
      <c r="K38" s="27"/>
      <c r="L38" s="26"/>
      <c r="M38" s="26"/>
      <c r="N38" s="2"/>
      <c r="O38" s="2"/>
    </row>
    <row r="39" spans="1:17" s="6" customFormat="1" x14ac:dyDescent="0.25">
      <c r="A39" s="27"/>
      <c r="G39" s="7"/>
      <c r="I39" s="27"/>
      <c r="J39" s="26"/>
      <c r="K39" s="26"/>
      <c r="L39" s="26"/>
      <c r="M39" s="26"/>
      <c r="N39" s="2"/>
      <c r="O39" s="2"/>
    </row>
    <row r="40" spans="1:17" s="6" customFormat="1" x14ac:dyDescent="0.25">
      <c r="A40" s="27"/>
      <c r="C40" s="7"/>
      <c r="F40" s="7"/>
      <c r="G40" s="7"/>
      <c r="H40" s="7"/>
      <c r="I40" s="26"/>
      <c r="J40" s="26"/>
      <c r="K40" s="26"/>
      <c r="L40" s="26"/>
      <c r="M40" s="26"/>
      <c r="N40" s="2"/>
      <c r="O40" s="2"/>
    </row>
    <row r="41" spans="1:17" s="6" customFormat="1" x14ac:dyDescent="0.25">
      <c r="A41" s="27"/>
      <c r="G41" s="7"/>
      <c r="I41" s="26"/>
      <c r="J41" s="26"/>
      <c r="K41" s="27"/>
      <c r="L41" s="26"/>
      <c r="M41" s="26"/>
      <c r="N41" s="2"/>
      <c r="O41" s="2"/>
    </row>
    <row r="42" spans="1:17" s="6" customFormat="1" x14ac:dyDescent="0.25">
      <c r="A42" s="27"/>
      <c r="C42" s="7"/>
      <c r="G42" s="7"/>
      <c r="H42" s="7"/>
      <c r="I42" s="26"/>
      <c r="J42" s="26"/>
      <c r="K42" s="26"/>
      <c r="L42" s="26"/>
      <c r="M42" s="26"/>
      <c r="N42" s="2"/>
      <c r="O42" s="2"/>
    </row>
    <row r="43" spans="1:17" s="6" customFormat="1" x14ac:dyDescent="0.25">
      <c r="A43" s="27"/>
      <c r="G43" s="7"/>
      <c r="I43" s="27"/>
      <c r="J43" s="26"/>
      <c r="K43" s="27"/>
      <c r="L43" s="26"/>
      <c r="M43" s="26"/>
      <c r="N43" s="2"/>
      <c r="O43" s="2"/>
    </row>
    <row r="44" spans="1:17" s="6" customFormat="1" x14ac:dyDescent="0.25">
      <c r="A44" s="27"/>
      <c r="G44" s="7"/>
      <c r="I44" s="27"/>
      <c r="J44" s="26"/>
      <c r="K44" s="27"/>
      <c r="L44" s="26"/>
      <c r="M44" s="26"/>
      <c r="N44" s="2"/>
      <c r="O44" s="2"/>
    </row>
    <row r="45" spans="1:17" s="6" customFormat="1" x14ac:dyDescent="0.25">
      <c r="A45" s="27"/>
      <c r="C45" s="7"/>
      <c r="F45" s="7"/>
      <c r="G45" s="7"/>
      <c r="H45" s="7"/>
      <c r="I45" s="26"/>
      <c r="J45" s="26"/>
      <c r="K45" s="26"/>
      <c r="L45" s="26"/>
      <c r="M45" s="26"/>
      <c r="N45" s="2"/>
      <c r="O45" s="2"/>
    </row>
    <row r="46" spans="1:17" s="9" customFormat="1" x14ac:dyDescent="0.25">
      <c r="A46" s="27"/>
      <c r="B46" s="6"/>
      <c r="C46" s="6"/>
      <c r="D46" s="6"/>
      <c r="E46" s="6"/>
      <c r="F46" s="6"/>
      <c r="G46" s="7"/>
      <c r="H46" s="6"/>
      <c r="I46" s="26"/>
      <c r="J46" s="27"/>
      <c r="K46" s="26"/>
      <c r="L46" s="26"/>
      <c r="M46" s="26"/>
      <c r="N46" s="2"/>
      <c r="O46" s="2"/>
      <c r="P46" s="6"/>
      <c r="Q46" s="6"/>
    </row>
    <row r="47" spans="1:17" s="9" customFormat="1" x14ac:dyDescent="0.25">
      <c r="A47" s="27"/>
      <c r="B47" s="6"/>
      <c r="C47" s="7"/>
      <c r="D47" s="7"/>
      <c r="E47" s="6"/>
      <c r="F47" s="6"/>
      <c r="G47" s="7"/>
      <c r="H47" s="7"/>
      <c r="I47" s="26"/>
      <c r="J47" s="26"/>
      <c r="K47" s="27"/>
      <c r="L47" s="26"/>
      <c r="M47" s="26"/>
      <c r="N47" s="2"/>
      <c r="O47" s="2"/>
      <c r="P47" s="6"/>
      <c r="Q47" s="6"/>
    </row>
    <row r="48" spans="1:17" s="9" customFormat="1" x14ac:dyDescent="0.25">
      <c r="A48" s="27"/>
      <c r="B48" s="6"/>
      <c r="C48" s="6"/>
      <c r="D48" s="6"/>
      <c r="E48" s="6"/>
      <c r="F48" s="6"/>
      <c r="G48" s="7"/>
      <c r="H48" s="6"/>
      <c r="I48" s="26"/>
      <c r="J48" s="27"/>
      <c r="K48" s="27"/>
      <c r="L48" s="26"/>
      <c r="M48" s="26"/>
      <c r="N48" s="2"/>
      <c r="O48" s="2"/>
      <c r="P48" s="6"/>
      <c r="Q48" s="6"/>
    </row>
    <row r="49" spans="1:17" s="9" customFormat="1" x14ac:dyDescent="0.25">
      <c r="A49" s="27"/>
      <c r="B49" s="6"/>
      <c r="C49" s="6"/>
      <c r="D49" s="6"/>
      <c r="E49" s="6"/>
      <c r="F49" s="6"/>
      <c r="G49" s="7"/>
      <c r="H49" s="6"/>
      <c r="I49" s="27"/>
      <c r="J49" s="26"/>
      <c r="K49" s="27"/>
      <c r="L49" s="26"/>
      <c r="M49" s="26"/>
      <c r="N49" s="2"/>
      <c r="O49" s="2"/>
      <c r="P49" s="6"/>
      <c r="Q49" s="6"/>
    </row>
    <row r="50" spans="1:17" s="8" customFormat="1" x14ac:dyDescent="0.25">
      <c r="A50" s="27"/>
      <c r="B50" s="6"/>
      <c r="C50" s="7"/>
      <c r="D50" s="6"/>
      <c r="E50" s="6"/>
      <c r="F50" s="7"/>
      <c r="G50" s="7"/>
      <c r="H50" s="7"/>
      <c r="I50" s="26"/>
      <c r="J50" s="26"/>
      <c r="K50" s="26"/>
      <c r="L50" s="26"/>
      <c r="M50" s="26"/>
      <c r="N50" s="2"/>
      <c r="O50" s="2"/>
      <c r="P50" s="6"/>
      <c r="Q50" s="6"/>
    </row>
    <row r="51" spans="1:17" s="8" customFormat="1" x14ac:dyDescent="0.25">
      <c r="A51" s="27"/>
      <c r="B51" s="6"/>
      <c r="C51" s="6"/>
      <c r="D51" s="6"/>
      <c r="E51" s="6"/>
      <c r="F51" s="6"/>
      <c r="G51" s="7"/>
      <c r="H51" s="6"/>
      <c r="I51" s="27"/>
      <c r="J51" s="26"/>
      <c r="K51" s="27"/>
      <c r="L51" s="26"/>
      <c r="M51" s="26"/>
      <c r="N51" s="2"/>
      <c r="O51" s="2"/>
      <c r="P51" s="6"/>
      <c r="Q51" s="6"/>
    </row>
    <row r="52" spans="1:17" s="8" customFormat="1" x14ac:dyDescent="0.25">
      <c r="A52" s="27"/>
      <c r="B52" s="6"/>
      <c r="C52" s="6"/>
      <c r="D52" s="6"/>
      <c r="E52" s="6"/>
      <c r="F52" s="6"/>
      <c r="G52" s="7"/>
      <c r="H52" s="6"/>
      <c r="I52" s="26"/>
      <c r="J52" s="27"/>
      <c r="K52" s="27"/>
      <c r="L52" s="26"/>
      <c r="M52" s="26"/>
      <c r="N52" s="2"/>
      <c r="O52" s="2"/>
      <c r="P52" s="6"/>
      <c r="Q52" s="6"/>
    </row>
    <row r="53" spans="1:17" s="8" customFormat="1" x14ac:dyDescent="0.25">
      <c r="A53" s="27"/>
      <c r="B53" s="6"/>
      <c r="C53" s="6"/>
      <c r="D53" s="6"/>
      <c r="E53" s="6"/>
      <c r="F53" s="6"/>
      <c r="G53" s="7"/>
      <c r="H53" s="6"/>
      <c r="I53" s="26"/>
      <c r="J53" s="27"/>
      <c r="K53" s="26"/>
      <c r="L53" s="26"/>
      <c r="M53" s="26"/>
      <c r="N53" s="2"/>
      <c r="O53" s="2"/>
      <c r="P53" s="6"/>
      <c r="Q53" s="6"/>
    </row>
    <row r="54" spans="1:17" s="8" customFormat="1" x14ac:dyDescent="0.25">
      <c r="A54" s="27"/>
      <c r="B54" s="6"/>
      <c r="C54" s="6"/>
      <c r="D54" s="6"/>
      <c r="E54" s="6"/>
      <c r="F54" s="6"/>
      <c r="G54" s="7"/>
      <c r="H54" s="6"/>
      <c r="I54" s="26"/>
      <c r="J54" s="27"/>
      <c r="K54" s="26"/>
      <c r="L54" s="26"/>
      <c r="M54" s="26"/>
      <c r="N54" s="2"/>
      <c r="O54" s="2"/>
      <c r="P54" s="6"/>
      <c r="Q54" s="6"/>
    </row>
    <row r="55" spans="1:17" s="8" customFormat="1" x14ac:dyDescent="0.25">
      <c r="A55" s="27"/>
      <c r="B55" s="6"/>
      <c r="C55" s="6"/>
      <c r="D55" s="6"/>
      <c r="E55" s="6"/>
      <c r="F55" s="6"/>
      <c r="G55" s="7"/>
      <c r="H55" s="6"/>
      <c r="I55" s="27"/>
      <c r="J55" s="26"/>
      <c r="K55" s="26"/>
      <c r="L55" s="26"/>
      <c r="M55" s="26"/>
      <c r="N55" s="2"/>
      <c r="O55" s="2"/>
      <c r="P55" s="6"/>
      <c r="Q55" s="6"/>
    </row>
    <row r="56" spans="1:17" s="8" customFormat="1" x14ac:dyDescent="0.25">
      <c r="A56" s="27"/>
      <c r="B56" s="6"/>
      <c r="C56" s="6"/>
      <c r="D56" s="6"/>
      <c r="E56" s="6"/>
      <c r="F56" s="6"/>
      <c r="G56" s="7"/>
      <c r="H56" s="6"/>
      <c r="I56" s="27"/>
      <c r="J56" s="26"/>
      <c r="K56" s="27"/>
      <c r="L56" s="26"/>
      <c r="M56" s="26"/>
      <c r="N56" s="2"/>
      <c r="O56" s="2"/>
      <c r="P56" s="6"/>
      <c r="Q56" s="6"/>
    </row>
    <row r="57" spans="1:17" s="8" customFormat="1" x14ac:dyDescent="0.25">
      <c r="A57" s="27"/>
      <c r="B57" s="6"/>
      <c r="C57" s="6"/>
      <c r="D57" s="6"/>
      <c r="E57" s="6"/>
      <c r="F57" s="6"/>
      <c r="G57" s="7"/>
      <c r="H57" s="6"/>
      <c r="I57" s="26"/>
      <c r="J57" s="27"/>
      <c r="K57" s="26"/>
      <c r="L57" s="26"/>
      <c r="M57" s="26"/>
      <c r="N57" s="2"/>
      <c r="O57" s="2"/>
      <c r="P57" s="6"/>
      <c r="Q57" s="6"/>
    </row>
    <row r="58" spans="1:17" s="8" customFormat="1" x14ac:dyDescent="0.25">
      <c r="A58" s="27"/>
      <c r="B58" s="6"/>
      <c r="C58" s="6"/>
      <c r="D58" s="6"/>
      <c r="E58" s="6"/>
      <c r="F58" s="6"/>
      <c r="G58" s="7"/>
      <c r="H58" s="6"/>
      <c r="I58" s="27"/>
      <c r="J58" s="26"/>
      <c r="K58" s="27"/>
      <c r="L58" s="26"/>
      <c r="M58" s="26"/>
      <c r="N58" s="2"/>
      <c r="O58" s="2"/>
      <c r="P58" s="6"/>
      <c r="Q58" s="6"/>
    </row>
    <row r="59" spans="1:17" s="5" customFormat="1" x14ac:dyDescent="0.25">
      <c r="A59" s="29"/>
      <c r="B59" s="2"/>
      <c r="C59" s="2"/>
      <c r="D59" s="2"/>
      <c r="E59" s="2"/>
      <c r="F59" s="2"/>
      <c r="G59" s="2"/>
      <c r="H59" s="2"/>
      <c r="I59" s="29"/>
      <c r="J59" s="29"/>
      <c r="K59" s="29"/>
      <c r="L59" s="29"/>
      <c r="M59" s="29"/>
      <c r="N59" s="2"/>
      <c r="O59" s="2"/>
      <c r="P59" s="2"/>
      <c r="Q59" s="2"/>
    </row>
    <row r="60" spans="1:17" s="5" customFormat="1" x14ac:dyDescent="0.25">
      <c r="A60" s="30"/>
      <c r="I60" s="30"/>
      <c r="J60" s="30"/>
      <c r="K60" s="30"/>
      <c r="L60" s="30"/>
      <c r="M60" s="30"/>
      <c r="N60" s="2"/>
      <c r="O60" s="2"/>
    </row>
    <row r="61" spans="1:17" s="5" customFormat="1" x14ac:dyDescent="0.25">
      <c r="A61" s="30"/>
      <c r="I61" s="30"/>
      <c r="J61" s="30"/>
      <c r="K61" s="30"/>
      <c r="L61" s="30"/>
      <c r="M61" s="30"/>
      <c r="N61" s="2"/>
      <c r="O61" s="2"/>
    </row>
  </sheetData>
  <sortState ref="B4:P26">
    <sortCondition ref="P4:P26"/>
    <sortCondition ref="M4:M26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4" zoomScale="75" zoomScaleNormal="75" workbookViewId="0">
      <selection activeCell="B13" sqref="B13:G13"/>
    </sheetView>
  </sheetViews>
  <sheetFormatPr defaultColWidth="9.140625" defaultRowHeight="15" outlineLevelCol="1" x14ac:dyDescent="0.25"/>
  <cols>
    <col min="1" max="1" width="5.28515625" style="29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1.28515625" style="29" bestFit="1" customWidth="1"/>
    <col min="10" max="10" width="11.5703125" style="29" bestFit="1" customWidth="1"/>
    <col min="11" max="11" width="13.42578125" style="29" bestFit="1" customWidth="1"/>
    <col min="12" max="13" width="12.28515625" style="29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3"/>
      <c r="B1" s="1"/>
      <c r="C1" s="1"/>
      <c r="D1" s="1"/>
      <c r="E1" s="1"/>
      <c r="F1" s="1"/>
      <c r="G1" s="1"/>
      <c r="H1" s="1"/>
      <c r="I1" s="23" t="s">
        <v>15</v>
      </c>
      <c r="J1" s="23" t="s">
        <v>101</v>
      </c>
      <c r="K1" s="23" t="s">
        <v>95</v>
      </c>
      <c r="L1" s="23" t="s">
        <v>15</v>
      </c>
      <c r="M1" s="23" t="s">
        <v>95</v>
      </c>
      <c r="N1" s="1"/>
      <c r="O1" s="1"/>
    </row>
    <row r="2" spans="1:17" x14ac:dyDescent="0.25">
      <c r="A2" s="23"/>
      <c r="B2" s="1"/>
      <c r="C2" s="1"/>
      <c r="D2" s="1"/>
      <c r="E2" s="1"/>
      <c r="F2" s="1"/>
      <c r="G2" s="1"/>
      <c r="H2" s="1"/>
      <c r="I2" s="24" t="s">
        <v>108</v>
      </c>
      <c r="J2" s="24">
        <v>42336</v>
      </c>
      <c r="K2" s="24" t="s">
        <v>109</v>
      </c>
      <c r="L2" s="24" t="s">
        <v>110</v>
      </c>
      <c r="M2" s="24" t="s">
        <v>111</v>
      </c>
      <c r="N2" s="33"/>
      <c r="O2" s="33"/>
    </row>
    <row r="3" spans="1:17" x14ac:dyDescent="0.25">
      <c r="A3" s="40" t="s">
        <v>0</v>
      </c>
      <c r="B3" s="3" t="s">
        <v>1</v>
      </c>
      <c r="C3" s="3" t="s">
        <v>7</v>
      </c>
      <c r="D3" s="3" t="s">
        <v>2</v>
      </c>
      <c r="E3" s="4" t="s">
        <v>3</v>
      </c>
      <c r="F3" s="3" t="s">
        <v>4</v>
      </c>
      <c r="G3" s="3" t="s">
        <v>5</v>
      </c>
      <c r="H3" s="3" t="s">
        <v>6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4" t="s">
        <v>398</v>
      </c>
      <c r="O3" s="4" t="s">
        <v>399</v>
      </c>
      <c r="P3" s="1" t="s">
        <v>13</v>
      </c>
    </row>
    <row r="4" spans="1:17" s="55" customFormat="1" x14ac:dyDescent="0.25">
      <c r="A4" s="56">
        <v>1</v>
      </c>
      <c r="B4" s="55" t="s">
        <v>456</v>
      </c>
      <c r="C4" s="55" t="s">
        <v>434</v>
      </c>
      <c r="D4" s="55" t="s">
        <v>457</v>
      </c>
      <c r="F4" s="55" t="s">
        <v>396</v>
      </c>
      <c r="G4" s="55" t="s">
        <v>20</v>
      </c>
      <c r="H4" s="55" t="s">
        <v>105</v>
      </c>
      <c r="I4" s="56">
        <v>99</v>
      </c>
      <c r="J4" s="54">
        <v>1</v>
      </c>
      <c r="K4" s="56">
        <v>1</v>
      </c>
      <c r="L4" s="54">
        <v>99</v>
      </c>
      <c r="M4" s="54">
        <v>1</v>
      </c>
      <c r="N4" s="55">
        <f>IF(OR('Gereden wedstrijden'!$L$7=4,'Gereden wedstrijden'!$L$7=5),LARGE(I4:M4,1),0)</f>
        <v>99</v>
      </c>
      <c r="O4" s="55">
        <f>IF('Gereden wedstrijden'!$L$7=5,LARGE(I4:M4,2),0)</f>
        <v>99</v>
      </c>
      <c r="P4" s="55">
        <f t="shared" ref="P4:P10" si="0">SUM(I4:M4)-SUM(N4:O4)</f>
        <v>3</v>
      </c>
      <c r="Q4" s="55" t="s">
        <v>575</v>
      </c>
    </row>
    <row r="5" spans="1:17" s="48" customFormat="1" x14ac:dyDescent="0.25">
      <c r="A5" s="47">
        <v>2</v>
      </c>
      <c r="B5" s="48" t="s">
        <v>376</v>
      </c>
      <c r="C5" s="48" t="s">
        <v>275</v>
      </c>
      <c r="D5" s="48" t="s">
        <v>377</v>
      </c>
      <c r="F5" s="48" t="s">
        <v>396</v>
      </c>
      <c r="G5" s="48" t="s">
        <v>20</v>
      </c>
      <c r="H5" s="48" t="s">
        <v>330</v>
      </c>
      <c r="I5" s="49">
        <v>1</v>
      </c>
      <c r="J5" s="47">
        <v>4</v>
      </c>
      <c r="K5" s="47">
        <v>3</v>
      </c>
      <c r="L5" s="49">
        <v>1</v>
      </c>
      <c r="M5" s="49">
        <v>99</v>
      </c>
      <c r="N5" s="48">
        <f>IF(OR('Gereden wedstrijden'!$L$7=4,'Gereden wedstrijden'!$L$7=5),LARGE(I5:M5,1),0)</f>
        <v>99</v>
      </c>
      <c r="O5" s="48">
        <f>IF('Gereden wedstrijden'!$L$7=5,LARGE(I5:M5,2),0)</f>
        <v>4</v>
      </c>
      <c r="P5" s="48">
        <f t="shared" si="0"/>
        <v>5</v>
      </c>
      <c r="Q5" s="48" t="s">
        <v>576</v>
      </c>
    </row>
    <row r="6" spans="1:17" s="6" customFormat="1" x14ac:dyDescent="0.25">
      <c r="A6" s="27">
        <v>3</v>
      </c>
      <c r="B6" s="6" t="s">
        <v>392</v>
      </c>
      <c r="C6" s="6" t="s">
        <v>350</v>
      </c>
      <c r="D6" s="6" t="s">
        <v>393</v>
      </c>
      <c r="F6" s="6" t="s">
        <v>396</v>
      </c>
      <c r="G6" s="6" t="s">
        <v>20</v>
      </c>
      <c r="H6" s="6" t="s">
        <v>105</v>
      </c>
      <c r="I6" s="27">
        <v>8</v>
      </c>
      <c r="J6" s="26">
        <v>99</v>
      </c>
      <c r="K6" s="27">
        <v>99</v>
      </c>
      <c r="L6" s="26">
        <v>3</v>
      </c>
      <c r="M6" s="26">
        <v>3</v>
      </c>
      <c r="N6" s="6">
        <f>IF(OR('Gereden wedstrijden'!$L$7=4,'Gereden wedstrijden'!$L$7=5),LARGE(I6:M6,1),0)</f>
        <v>99</v>
      </c>
      <c r="O6" s="6">
        <f>IF('Gereden wedstrijden'!$L$7=5,LARGE(I6:M6,2),0)</f>
        <v>99</v>
      </c>
      <c r="P6" s="6">
        <f t="shared" si="0"/>
        <v>14</v>
      </c>
      <c r="Q6" s="6" t="s">
        <v>597</v>
      </c>
    </row>
    <row r="7" spans="1:17" s="48" customFormat="1" x14ac:dyDescent="0.25">
      <c r="A7" s="47">
        <v>4</v>
      </c>
      <c r="B7" s="48" t="s">
        <v>387</v>
      </c>
      <c r="C7" s="48" t="s">
        <v>322</v>
      </c>
      <c r="D7" s="48" t="s">
        <v>388</v>
      </c>
      <c r="F7" s="48" t="s">
        <v>396</v>
      </c>
      <c r="G7" s="48" t="s">
        <v>20</v>
      </c>
      <c r="H7" s="48" t="s">
        <v>332</v>
      </c>
      <c r="I7" s="47">
        <v>6</v>
      </c>
      <c r="J7" s="47">
        <v>5</v>
      </c>
      <c r="K7" s="47">
        <v>99</v>
      </c>
      <c r="L7" s="49">
        <v>5</v>
      </c>
      <c r="M7" s="49">
        <v>4</v>
      </c>
      <c r="N7" s="48">
        <f>IF(OR('Gereden wedstrijden'!$L$7=4,'Gereden wedstrijden'!$L$7=5),LARGE(I7:M7,1),0)</f>
        <v>99</v>
      </c>
      <c r="O7" s="48">
        <f>IF('Gereden wedstrijden'!$L$7=5,LARGE(I7:M7,2),0)</f>
        <v>6</v>
      </c>
      <c r="P7" s="48">
        <f t="shared" si="0"/>
        <v>14</v>
      </c>
      <c r="Q7" s="48" t="s">
        <v>576</v>
      </c>
    </row>
    <row r="8" spans="1:17" s="48" customFormat="1" x14ac:dyDescent="0.25">
      <c r="A8" s="47">
        <v>5</v>
      </c>
      <c r="B8" s="48" t="s">
        <v>380</v>
      </c>
      <c r="C8" s="48" t="s">
        <v>381</v>
      </c>
      <c r="D8" s="48" t="s">
        <v>382</v>
      </c>
      <c r="F8" s="48" t="s">
        <v>396</v>
      </c>
      <c r="G8" s="48" t="s">
        <v>20</v>
      </c>
      <c r="H8" s="48" t="s">
        <v>397</v>
      </c>
      <c r="I8" s="47">
        <v>3</v>
      </c>
      <c r="J8" s="49">
        <v>99</v>
      </c>
      <c r="K8" s="47">
        <v>99</v>
      </c>
      <c r="L8" s="49">
        <v>2</v>
      </c>
      <c r="M8" s="49">
        <v>90</v>
      </c>
      <c r="N8" s="48">
        <f>IF(OR('Gereden wedstrijden'!$L$7=4,'Gereden wedstrijden'!$L$7=5),LARGE(I8:M8,1),0)</f>
        <v>99</v>
      </c>
      <c r="O8" s="48">
        <f>IF('Gereden wedstrijden'!$L$7=5,LARGE(I8:M8,2),0)</f>
        <v>99</v>
      </c>
      <c r="P8" s="48">
        <f t="shared" si="0"/>
        <v>95</v>
      </c>
      <c r="Q8" s="48" t="s">
        <v>576</v>
      </c>
    </row>
    <row r="9" spans="1:17" s="48" customFormat="1" x14ac:dyDescent="0.25">
      <c r="A9" s="47">
        <v>6</v>
      </c>
      <c r="B9" s="48" t="s">
        <v>378</v>
      </c>
      <c r="C9" s="48" t="s">
        <v>144</v>
      </c>
      <c r="D9" s="48" t="s">
        <v>379</v>
      </c>
      <c r="F9" s="48" t="s">
        <v>396</v>
      </c>
      <c r="G9" s="48" t="s">
        <v>20</v>
      </c>
      <c r="H9" s="48" t="s">
        <v>261</v>
      </c>
      <c r="I9" s="47">
        <v>2</v>
      </c>
      <c r="J9" s="49">
        <v>99</v>
      </c>
      <c r="K9" s="49">
        <v>99</v>
      </c>
      <c r="L9" s="49">
        <v>99</v>
      </c>
      <c r="M9" s="49">
        <v>2</v>
      </c>
      <c r="N9" s="48">
        <f>IF(OR('Gereden wedstrijden'!$L$7=4,'Gereden wedstrijden'!$L$7=5),LARGE(I9:M9,1),0)</f>
        <v>99</v>
      </c>
      <c r="O9" s="48">
        <f>IF('Gereden wedstrijden'!$L$7=5,LARGE(I9:M9,2),0)</f>
        <v>99</v>
      </c>
      <c r="P9" s="48">
        <f t="shared" si="0"/>
        <v>103</v>
      </c>
      <c r="Q9" s="48" t="s">
        <v>576</v>
      </c>
    </row>
    <row r="10" spans="1:17" s="48" customFormat="1" x14ac:dyDescent="0.25">
      <c r="A10" s="47">
        <v>7</v>
      </c>
      <c r="B10" s="48" t="s">
        <v>383</v>
      </c>
      <c r="C10" s="48" t="s">
        <v>235</v>
      </c>
      <c r="D10" s="48" t="s">
        <v>384</v>
      </c>
      <c r="F10" s="48" t="s">
        <v>396</v>
      </c>
      <c r="G10" s="48" t="s">
        <v>20</v>
      </c>
      <c r="H10" s="48" t="s">
        <v>262</v>
      </c>
      <c r="I10" s="47">
        <v>4</v>
      </c>
      <c r="J10" s="49">
        <v>2</v>
      </c>
      <c r="K10" s="47">
        <v>99</v>
      </c>
      <c r="L10" s="49">
        <v>99</v>
      </c>
      <c r="M10" s="49">
        <v>99</v>
      </c>
      <c r="N10" s="48">
        <f>IF(OR('Gereden wedstrijden'!$L$7=4,'Gereden wedstrijden'!$L$7=5),LARGE(I10:M10,1),0)</f>
        <v>99</v>
      </c>
      <c r="O10" s="48">
        <f>IF('Gereden wedstrijden'!$L$7=5,LARGE(I10:M10,2),0)</f>
        <v>99</v>
      </c>
      <c r="P10" s="48">
        <f t="shared" si="0"/>
        <v>105</v>
      </c>
      <c r="Q10" s="48" t="s">
        <v>576</v>
      </c>
    </row>
    <row r="11" spans="1:17" s="48" customFormat="1" x14ac:dyDescent="0.25">
      <c r="A11" s="47">
        <v>8</v>
      </c>
      <c r="B11" s="48" t="s">
        <v>385</v>
      </c>
      <c r="C11" s="48" t="s">
        <v>325</v>
      </c>
      <c r="D11" s="48" t="s">
        <v>386</v>
      </c>
      <c r="F11" s="48" t="s">
        <v>396</v>
      </c>
      <c r="G11" s="48" t="s">
        <v>20</v>
      </c>
      <c r="H11" s="48" t="s">
        <v>97</v>
      </c>
      <c r="I11" s="47">
        <v>5</v>
      </c>
      <c r="J11" s="49">
        <v>99</v>
      </c>
      <c r="K11" s="47">
        <v>99</v>
      </c>
      <c r="L11" s="49">
        <v>4</v>
      </c>
      <c r="M11" s="49">
        <v>99</v>
      </c>
      <c r="N11" s="48">
        <f>IF(OR('Gereden wedstrijden'!$L$7=4,'Gereden wedstrijden'!$L$7=5),LARGE(I11:M11,1),0)</f>
        <v>99</v>
      </c>
      <c r="O11" s="48">
        <f>IF('Gereden wedstrijden'!$L$7=5,LARGE(I11:M11,2),0)</f>
        <v>99</v>
      </c>
      <c r="P11" s="48">
        <f>SUM(I11:M11)-SUM(N11:O11)</f>
        <v>108</v>
      </c>
      <c r="Q11" s="48" t="s">
        <v>576</v>
      </c>
    </row>
    <row r="12" spans="1:17" s="6" customFormat="1" x14ac:dyDescent="0.25">
      <c r="A12" s="27">
        <v>9</v>
      </c>
      <c r="B12" s="21" t="s">
        <v>389</v>
      </c>
      <c r="C12" s="21" t="s">
        <v>390</v>
      </c>
      <c r="D12" s="21" t="s">
        <v>391</v>
      </c>
      <c r="F12" s="21" t="s">
        <v>396</v>
      </c>
      <c r="G12" s="21" t="s">
        <v>20</v>
      </c>
      <c r="H12" s="21" t="s">
        <v>98</v>
      </c>
      <c r="I12" s="26">
        <v>7</v>
      </c>
      <c r="J12" s="27">
        <v>3</v>
      </c>
      <c r="K12" s="27">
        <v>99</v>
      </c>
      <c r="L12" s="26">
        <v>99</v>
      </c>
      <c r="M12" s="26">
        <v>99</v>
      </c>
      <c r="N12" s="6">
        <f>IF(OR('Gereden wedstrijden'!$L$7=4,'Gereden wedstrijden'!$L$7=5),LARGE(I12:M12,1),0)</f>
        <v>99</v>
      </c>
      <c r="O12" s="6">
        <f>IF('Gereden wedstrijden'!$L$7=5,LARGE(I12:M12,2),0)</f>
        <v>99</v>
      </c>
      <c r="P12" s="6">
        <f>SUM(I12:M12)-SUM(N12:O12)</f>
        <v>109</v>
      </c>
      <c r="Q12" s="6" t="s">
        <v>599</v>
      </c>
    </row>
    <row r="13" spans="1:17" s="48" customFormat="1" x14ac:dyDescent="0.25">
      <c r="A13" s="47">
        <v>10</v>
      </c>
      <c r="B13" s="48" t="s">
        <v>394</v>
      </c>
      <c r="C13" s="48" t="s">
        <v>224</v>
      </c>
      <c r="D13" s="48" t="s">
        <v>395</v>
      </c>
      <c r="F13" s="48" t="s">
        <v>396</v>
      </c>
      <c r="G13" s="48" t="s">
        <v>20</v>
      </c>
      <c r="H13" s="48" t="s">
        <v>105</v>
      </c>
      <c r="I13" s="49">
        <v>90</v>
      </c>
      <c r="J13" s="47">
        <v>99</v>
      </c>
      <c r="K13" s="47">
        <v>2</v>
      </c>
      <c r="L13" s="49">
        <v>99</v>
      </c>
      <c r="M13" s="49">
        <v>99</v>
      </c>
      <c r="N13" s="48">
        <f>IF(OR('Gereden wedstrijden'!$L$7=4,'Gereden wedstrijden'!$L$7=5),LARGE(I13:M13,1),0)</f>
        <v>99</v>
      </c>
      <c r="O13" s="48">
        <f>IF('Gereden wedstrijden'!$L$7=5,LARGE(I13:M13,2),0)</f>
        <v>99</v>
      </c>
      <c r="P13" s="48">
        <f>SUM(I13:M13)-SUM(N13:O13)</f>
        <v>191</v>
      </c>
      <c r="Q13" s="48" t="s">
        <v>598</v>
      </c>
    </row>
    <row r="14" spans="1:17" s="6" customFormat="1" x14ac:dyDescent="0.25">
      <c r="A14" s="27"/>
      <c r="G14" s="7"/>
      <c r="I14" s="27"/>
      <c r="J14" s="26"/>
      <c r="K14" s="27"/>
      <c r="L14" s="26"/>
      <c r="M14" s="26"/>
    </row>
    <row r="15" spans="1:17" s="6" customFormat="1" x14ac:dyDescent="0.25">
      <c r="A15" s="27"/>
      <c r="G15" s="7"/>
      <c r="I15" s="27"/>
      <c r="J15" s="26"/>
      <c r="K15" s="27"/>
      <c r="L15" s="26"/>
      <c r="M15" s="26"/>
    </row>
    <row r="16" spans="1:17" s="6" customFormat="1" x14ac:dyDescent="0.25">
      <c r="A16" s="27"/>
      <c r="B16" s="6" t="s">
        <v>531</v>
      </c>
      <c r="G16" s="7"/>
      <c r="I16" s="27"/>
      <c r="J16" s="26"/>
      <c r="K16" s="26"/>
      <c r="L16" s="26"/>
      <c r="M16" s="26"/>
    </row>
    <row r="17" spans="1:17" s="6" customFormat="1" x14ac:dyDescent="0.25">
      <c r="A17" s="27"/>
      <c r="G17" s="7"/>
      <c r="I17" s="27"/>
      <c r="J17" s="26"/>
      <c r="K17" s="27"/>
      <c r="L17" s="26"/>
      <c r="M17" s="26"/>
    </row>
    <row r="18" spans="1:17" s="6" customFormat="1" ht="18.75" x14ac:dyDescent="0.3">
      <c r="A18" s="27"/>
      <c r="B18" s="46" t="s">
        <v>595</v>
      </c>
      <c r="G18" s="7"/>
      <c r="I18" s="27"/>
      <c r="J18" s="26"/>
      <c r="K18" s="27"/>
      <c r="L18" s="26"/>
      <c r="M18" s="26"/>
    </row>
    <row r="19" spans="1:17" s="6" customFormat="1" ht="18.75" x14ac:dyDescent="0.3">
      <c r="A19" s="27"/>
      <c r="B19" s="46" t="s">
        <v>596</v>
      </c>
      <c r="C19" s="7"/>
      <c r="D19" s="7"/>
      <c r="G19" s="7"/>
      <c r="H19" s="7"/>
      <c r="I19" s="26"/>
      <c r="J19" s="26"/>
      <c r="K19" s="27"/>
      <c r="L19" s="26"/>
      <c r="M19" s="26"/>
    </row>
    <row r="20" spans="1:17" s="6" customFormat="1" x14ac:dyDescent="0.25">
      <c r="A20" s="27"/>
      <c r="G20" s="7"/>
      <c r="I20" s="27"/>
      <c r="J20" s="26"/>
      <c r="K20" s="26"/>
      <c r="L20" s="26"/>
      <c r="M20" s="26"/>
    </row>
    <row r="21" spans="1:17" s="6" customFormat="1" x14ac:dyDescent="0.25">
      <c r="A21" s="27"/>
      <c r="G21" s="7"/>
      <c r="I21" s="26"/>
      <c r="J21" s="27"/>
      <c r="K21" s="27"/>
      <c r="L21" s="26"/>
      <c r="M21" s="26"/>
    </row>
    <row r="22" spans="1:17" s="6" customFormat="1" x14ac:dyDescent="0.25">
      <c r="A22" s="27"/>
      <c r="G22" s="7"/>
      <c r="I22" s="27"/>
      <c r="J22" s="26"/>
      <c r="K22" s="26"/>
      <c r="L22" s="26"/>
      <c r="M22" s="26"/>
    </row>
    <row r="23" spans="1:17" s="6" customFormat="1" x14ac:dyDescent="0.25">
      <c r="A23" s="27"/>
      <c r="C23" s="7"/>
      <c r="D23" s="7"/>
      <c r="G23" s="7"/>
      <c r="H23" s="7"/>
      <c r="I23" s="26"/>
      <c r="J23" s="26"/>
      <c r="K23" s="27"/>
      <c r="L23" s="26"/>
      <c r="M23" s="26"/>
    </row>
    <row r="24" spans="1:17" s="6" customFormat="1" x14ac:dyDescent="0.25">
      <c r="A24" s="27"/>
      <c r="G24" s="7"/>
      <c r="I24" s="27"/>
      <c r="J24" s="26"/>
      <c r="K24" s="26"/>
      <c r="L24" s="26"/>
      <c r="M24" s="26"/>
    </row>
    <row r="25" spans="1:17" s="6" customFormat="1" x14ac:dyDescent="0.25">
      <c r="A25" s="27"/>
      <c r="G25" s="7"/>
      <c r="I25" s="26"/>
      <c r="J25" s="27"/>
      <c r="K25" s="27"/>
      <c r="L25" s="26"/>
      <c r="M25" s="26"/>
    </row>
    <row r="26" spans="1:17" s="6" customFormat="1" x14ac:dyDescent="0.25">
      <c r="A26" s="27"/>
      <c r="C26" s="7"/>
      <c r="D26" s="7"/>
      <c r="G26" s="7"/>
      <c r="H26" s="7"/>
      <c r="I26" s="26"/>
      <c r="J26" s="26"/>
      <c r="K26" s="27"/>
      <c r="L26" s="26"/>
      <c r="M26" s="26"/>
    </row>
    <row r="27" spans="1:17" s="6" customFormat="1" x14ac:dyDescent="0.25">
      <c r="A27" s="27"/>
      <c r="G27" s="7"/>
      <c r="I27" s="26"/>
      <c r="J27" s="27"/>
      <c r="K27" s="27"/>
      <c r="L27" s="26"/>
      <c r="M27" s="26"/>
    </row>
    <row r="28" spans="1:17" s="6" customFormat="1" x14ac:dyDescent="0.25">
      <c r="A28" s="27"/>
      <c r="G28" s="7"/>
      <c r="I28" s="26"/>
      <c r="J28" s="27"/>
      <c r="K28" s="27"/>
      <c r="L28" s="26"/>
      <c r="M28" s="26"/>
    </row>
    <row r="29" spans="1:17" s="6" customFormat="1" x14ac:dyDescent="0.25">
      <c r="A29" s="27"/>
      <c r="G29" s="7"/>
      <c r="I29" s="27"/>
      <c r="J29" s="27"/>
      <c r="K29" s="26"/>
      <c r="L29" s="26"/>
      <c r="M29" s="26"/>
    </row>
    <row r="30" spans="1:17" s="6" customFormat="1" x14ac:dyDescent="0.25">
      <c r="A30" s="27"/>
      <c r="G30" s="7"/>
      <c r="I30" s="27"/>
      <c r="J30" s="26"/>
      <c r="K30" s="26"/>
      <c r="L30" s="26"/>
      <c r="M30" s="26"/>
    </row>
    <row r="31" spans="1:17" s="6" customFormat="1" x14ac:dyDescent="0.25">
      <c r="A31" s="27"/>
      <c r="C31" s="7"/>
      <c r="D31" s="7"/>
      <c r="G31" s="7"/>
      <c r="H31" s="7"/>
      <c r="I31" s="26"/>
      <c r="J31" s="26"/>
      <c r="K31" s="27"/>
      <c r="L31" s="26"/>
      <c r="M31" s="26"/>
    </row>
    <row r="32" spans="1:17" s="6" customFormat="1" x14ac:dyDescent="0.25">
      <c r="A32" s="27"/>
      <c r="B32" s="8"/>
      <c r="C32" s="8"/>
      <c r="D32" s="8"/>
      <c r="E32" s="8"/>
      <c r="F32" s="8"/>
      <c r="G32" s="8"/>
      <c r="H32" s="8"/>
      <c r="I32" s="28"/>
      <c r="J32" s="28"/>
      <c r="K32" s="28"/>
      <c r="L32" s="28"/>
      <c r="M32" s="28"/>
      <c r="N32" s="2"/>
      <c r="O32" s="2"/>
      <c r="Q32" s="8"/>
    </row>
    <row r="33" spans="1:17" s="6" customFormat="1" x14ac:dyDescent="0.25">
      <c r="A33" s="27"/>
      <c r="B33" s="7"/>
      <c r="C33" s="7"/>
      <c r="D33" s="7"/>
      <c r="F33" s="7"/>
      <c r="G33" s="7"/>
      <c r="H33" s="7"/>
      <c r="I33" s="26"/>
      <c r="J33" s="26"/>
      <c r="K33" s="26"/>
      <c r="L33" s="26"/>
      <c r="M33" s="26"/>
      <c r="N33" s="2"/>
      <c r="O33" s="2"/>
    </row>
    <row r="34" spans="1:17" s="6" customFormat="1" x14ac:dyDescent="0.25">
      <c r="A34" s="27"/>
      <c r="G34" s="7"/>
      <c r="I34" s="27"/>
      <c r="J34" s="26"/>
      <c r="K34" s="26"/>
      <c r="L34" s="26"/>
      <c r="M34" s="26"/>
      <c r="N34" s="2"/>
      <c r="O34" s="2"/>
    </row>
    <row r="35" spans="1:17" s="6" customFormat="1" x14ac:dyDescent="0.25">
      <c r="A35" s="27"/>
      <c r="B35" s="8"/>
      <c r="C35" s="8"/>
      <c r="D35" s="8"/>
      <c r="E35" s="8"/>
      <c r="F35" s="8"/>
      <c r="G35" s="8"/>
      <c r="H35" s="8"/>
      <c r="I35" s="28"/>
      <c r="J35" s="28"/>
      <c r="K35" s="28"/>
      <c r="L35" s="28"/>
      <c r="M35" s="28"/>
      <c r="N35" s="2"/>
      <c r="O35" s="2"/>
      <c r="Q35" s="8"/>
    </row>
    <row r="36" spans="1:17" s="6" customFormat="1" x14ac:dyDescent="0.25">
      <c r="A36" s="27"/>
      <c r="F36" s="7"/>
      <c r="G36" s="7"/>
      <c r="I36" s="26"/>
      <c r="J36" s="26"/>
      <c r="K36" s="26"/>
      <c r="L36" s="26"/>
      <c r="M36" s="26"/>
      <c r="N36" s="2"/>
      <c r="O36" s="2"/>
    </row>
    <row r="37" spans="1:17" s="6" customFormat="1" x14ac:dyDescent="0.25">
      <c r="A37" s="27"/>
      <c r="G37" s="7"/>
      <c r="I37" s="26"/>
      <c r="J37" s="26"/>
      <c r="K37" s="27"/>
      <c r="L37" s="26"/>
      <c r="M37" s="26"/>
      <c r="N37" s="2"/>
      <c r="O37" s="2"/>
    </row>
    <row r="38" spans="1:17" s="6" customFormat="1" x14ac:dyDescent="0.25">
      <c r="A38" s="27"/>
      <c r="G38" s="7"/>
      <c r="I38" s="27"/>
      <c r="J38" s="26"/>
      <c r="K38" s="26"/>
      <c r="L38" s="26"/>
      <c r="M38" s="26"/>
      <c r="N38" s="2"/>
      <c r="O38" s="2"/>
    </row>
    <row r="39" spans="1:17" s="6" customFormat="1" x14ac:dyDescent="0.25">
      <c r="A39" s="27"/>
      <c r="C39" s="7"/>
      <c r="F39" s="7"/>
      <c r="G39" s="7"/>
      <c r="H39" s="7"/>
      <c r="I39" s="26"/>
      <c r="J39" s="26"/>
      <c r="K39" s="26"/>
      <c r="L39" s="26"/>
      <c r="M39" s="26"/>
      <c r="N39" s="2"/>
      <c r="O39" s="2"/>
    </row>
    <row r="40" spans="1:17" s="6" customFormat="1" x14ac:dyDescent="0.25">
      <c r="A40" s="27"/>
      <c r="G40" s="7"/>
      <c r="I40" s="26"/>
      <c r="J40" s="26"/>
      <c r="K40" s="27"/>
      <c r="L40" s="26"/>
      <c r="M40" s="26"/>
      <c r="N40" s="2"/>
      <c r="O40" s="2"/>
    </row>
    <row r="41" spans="1:17" s="6" customFormat="1" x14ac:dyDescent="0.25">
      <c r="A41" s="27"/>
      <c r="C41" s="7"/>
      <c r="G41" s="7"/>
      <c r="H41" s="7"/>
      <c r="I41" s="26"/>
      <c r="J41" s="26"/>
      <c r="K41" s="26"/>
      <c r="L41" s="26"/>
      <c r="M41" s="26"/>
      <c r="N41" s="2"/>
      <c r="O41" s="2"/>
    </row>
    <row r="42" spans="1:17" s="6" customFormat="1" x14ac:dyDescent="0.25">
      <c r="A42" s="27"/>
      <c r="G42" s="7"/>
      <c r="I42" s="27"/>
      <c r="J42" s="26"/>
      <c r="K42" s="27"/>
      <c r="L42" s="26"/>
      <c r="M42" s="26"/>
      <c r="N42" s="2"/>
      <c r="O42" s="2"/>
    </row>
    <row r="43" spans="1:17" s="6" customFormat="1" x14ac:dyDescent="0.25">
      <c r="A43" s="27"/>
      <c r="G43" s="7"/>
      <c r="I43" s="27"/>
      <c r="J43" s="26"/>
      <c r="K43" s="27"/>
      <c r="L43" s="26"/>
      <c r="M43" s="26"/>
      <c r="N43" s="2"/>
      <c r="O43" s="2"/>
    </row>
    <row r="44" spans="1:17" s="6" customFormat="1" x14ac:dyDescent="0.25">
      <c r="A44" s="27"/>
      <c r="C44" s="7"/>
      <c r="F44" s="7"/>
      <c r="G44" s="7"/>
      <c r="H44" s="7"/>
      <c r="I44" s="26"/>
      <c r="J44" s="26"/>
      <c r="K44" s="26"/>
      <c r="L44" s="26"/>
      <c r="M44" s="26"/>
      <c r="N44" s="2"/>
      <c r="O44" s="2"/>
    </row>
    <row r="45" spans="1:17" s="9" customFormat="1" x14ac:dyDescent="0.25">
      <c r="A45" s="27"/>
      <c r="B45" s="6"/>
      <c r="C45" s="6"/>
      <c r="D45" s="6"/>
      <c r="E45" s="6"/>
      <c r="F45" s="6"/>
      <c r="G45" s="7"/>
      <c r="H45" s="6"/>
      <c r="I45" s="26"/>
      <c r="J45" s="27"/>
      <c r="K45" s="26"/>
      <c r="L45" s="26"/>
      <c r="M45" s="26"/>
      <c r="N45" s="2"/>
      <c r="O45" s="2"/>
      <c r="P45" s="6"/>
      <c r="Q45" s="6"/>
    </row>
    <row r="46" spans="1:17" s="9" customFormat="1" x14ac:dyDescent="0.25">
      <c r="A46" s="27"/>
      <c r="B46" s="6"/>
      <c r="C46" s="7"/>
      <c r="D46" s="7"/>
      <c r="E46" s="6"/>
      <c r="F46" s="6"/>
      <c r="G46" s="7"/>
      <c r="H46" s="7"/>
      <c r="I46" s="26"/>
      <c r="J46" s="26"/>
      <c r="K46" s="27"/>
      <c r="L46" s="26"/>
      <c r="M46" s="26"/>
      <c r="N46" s="2"/>
      <c r="O46" s="2"/>
      <c r="P46" s="6"/>
      <c r="Q46" s="6"/>
    </row>
    <row r="47" spans="1:17" s="9" customFormat="1" x14ac:dyDescent="0.25">
      <c r="A47" s="27"/>
      <c r="B47" s="6"/>
      <c r="C47" s="6"/>
      <c r="D47" s="6"/>
      <c r="E47" s="6"/>
      <c r="F47" s="6"/>
      <c r="G47" s="7"/>
      <c r="H47" s="6"/>
      <c r="I47" s="26"/>
      <c r="J47" s="27"/>
      <c r="K47" s="27"/>
      <c r="L47" s="26"/>
      <c r="M47" s="26"/>
      <c r="N47" s="2"/>
      <c r="O47" s="2"/>
      <c r="P47" s="6"/>
      <c r="Q47" s="6"/>
    </row>
    <row r="48" spans="1:17" s="9" customFormat="1" x14ac:dyDescent="0.25">
      <c r="A48" s="27"/>
      <c r="B48" s="6"/>
      <c r="C48" s="6"/>
      <c r="D48" s="6"/>
      <c r="E48" s="6"/>
      <c r="F48" s="6"/>
      <c r="G48" s="7"/>
      <c r="H48" s="6"/>
      <c r="I48" s="27"/>
      <c r="J48" s="26"/>
      <c r="K48" s="27"/>
      <c r="L48" s="26"/>
      <c r="M48" s="26"/>
      <c r="N48" s="2"/>
      <c r="O48" s="2"/>
      <c r="P48" s="6"/>
      <c r="Q48" s="6"/>
    </row>
    <row r="49" spans="1:17" s="8" customFormat="1" x14ac:dyDescent="0.25">
      <c r="A49" s="27"/>
      <c r="B49" s="6"/>
      <c r="C49" s="7"/>
      <c r="D49" s="6"/>
      <c r="E49" s="6"/>
      <c r="F49" s="7"/>
      <c r="G49" s="7"/>
      <c r="H49" s="7"/>
      <c r="I49" s="26"/>
      <c r="J49" s="26"/>
      <c r="K49" s="26"/>
      <c r="L49" s="26"/>
      <c r="M49" s="26"/>
      <c r="N49" s="2"/>
      <c r="O49" s="2"/>
      <c r="P49" s="6"/>
      <c r="Q49" s="6"/>
    </row>
    <row r="50" spans="1:17" s="8" customFormat="1" x14ac:dyDescent="0.25">
      <c r="A50" s="27"/>
      <c r="B50" s="6"/>
      <c r="C50" s="6"/>
      <c r="D50" s="6"/>
      <c r="E50" s="6"/>
      <c r="F50" s="6"/>
      <c r="G50" s="7"/>
      <c r="H50" s="6"/>
      <c r="I50" s="27"/>
      <c r="J50" s="26"/>
      <c r="K50" s="27"/>
      <c r="L50" s="26"/>
      <c r="M50" s="26"/>
      <c r="N50" s="2"/>
      <c r="O50" s="2"/>
      <c r="P50" s="6"/>
      <c r="Q50" s="6"/>
    </row>
    <row r="51" spans="1:17" s="8" customFormat="1" x14ac:dyDescent="0.25">
      <c r="A51" s="27"/>
      <c r="B51" s="6"/>
      <c r="C51" s="6"/>
      <c r="D51" s="6"/>
      <c r="E51" s="6"/>
      <c r="F51" s="6"/>
      <c r="G51" s="7"/>
      <c r="H51" s="6"/>
      <c r="I51" s="26"/>
      <c r="J51" s="27"/>
      <c r="K51" s="27"/>
      <c r="L51" s="26"/>
      <c r="M51" s="26"/>
      <c r="N51" s="2"/>
      <c r="O51" s="2"/>
      <c r="P51" s="6"/>
      <c r="Q51" s="6"/>
    </row>
    <row r="52" spans="1:17" s="8" customFormat="1" x14ac:dyDescent="0.25">
      <c r="A52" s="27"/>
      <c r="B52" s="6"/>
      <c r="C52" s="6"/>
      <c r="D52" s="6"/>
      <c r="E52" s="6"/>
      <c r="F52" s="6"/>
      <c r="G52" s="7"/>
      <c r="H52" s="6"/>
      <c r="I52" s="26"/>
      <c r="J52" s="27"/>
      <c r="K52" s="26"/>
      <c r="L52" s="26"/>
      <c r="M52" s="26"/>
      <c r="N52" s="2"/>
      <c r="O52" s="2"/>
      <c r="P52" s="6"/>
      <c r="Q52" s="6"/>
    </row>
    <row r="53" spans="1:17" s="8" customFormat="1" x14ac:dyDescent="0.25">
      <c r="A53" s="27"/>
      <c r="B53" s="6"/>
      <c r="C53" s="6"/>
      <c r="D53" s="6"/>
      <c r="E53" s="6"/>
      <c r="F53" s="6"/>
      <c r="G53" s="7"/>
      <c r="H53" s="6"/>
      <c r="I53" s="26"/>
      <c r="J53" s="27"/>
      <c r="K53" s="26"/>
      <c r="L53" s="26"/>
      <c r="M53" s="26"/>
      <c r="N53" s="2"/>
      <c r="O53" s="2"/>
      <c r="P53" s="6"/>
      <c r="Q53" s="6"/>
    </row>
    <row r="54" spans="1:17" s="8" customFormat="1" x14ac:dyDescent="0.25">
      <c r="A54" s="27"/>
      <c r="B54" s="6"/>
      <c r="C54" s="6"/>
      <c r="D54" s="6"/>
      <c r="E54" s="6"/>
      <c r="F54" s="6"/>
      <c r="G54" s="7"/>
      <c r="H54" s="6"/>
      <c r="I54" s="27"/>
      <c r="J54" s="26"/>
      <c r="K54" s="26"/>
      <c r="L54" s="26"/>
      <c r="M54" s="26"/>
      <c r="N54" s="2"/>
      <c r="O54" s="2"/>
      <c r="P54" s="6"/>
      <c r="Q54" s="6"/>
    </row>
    <row r="55" spans="1:17" s="8" customFormat="1" x14ac:dyDescent="0.25">
      <c r="A55" s="27"/>
      <c r="B55" s="6"/>
      <c r="C55" s="6"/>
      <c r="D55" s="6"/>
      <c r="E55" s="6"/>
      <c r="F55" s="6"/>
      <c r="G55" s="7"/>
      <c r="H55" s="6"/>
      <c r="I55" s="27"/>
      <c r="J55" s="26"/>
      <c r="K55" s="27"/>
      <c r="L55" s="26"/>
      <c r="M55" s="26"/>
      <c r="N55" s="2"/>
      <c r="O55" s="2"/>
      <c r="P55" s="6"/>
      <c r="Q55" s="6"/>
    </row>
    <row r="56" spans="1:17" s="8" customFormat="1" x14ac:dyDescent="0.25">
      <c r="A56" s="27"/>
      <c r="B56" s="6"/>
      <c r="C56" s="6"/>
      <c r="D56" s="6"/>
      <c r="E56" s="6"/>
      <c r="F56" s="6"/>
      <c r="G56" s="7"/>
      <c r="H56" s="6"/>
      <c r="I56" s="26"/>
      <c r="J56" s="27"/>
      <c r="K56" s="26"/>
      <c r="L56" s="26"/>
      <c r="M56" s="26"/>
      <c r="N56" s="2"/>
      <c r="O56" s="2"/>
      <c r="P56" s="6"/>
      <c r="Q56" s="6"/>
    </row>
    <row r="57" spans="1:17" s="8" customFormat="1" x14ac:dyDescent="0.25">
      <c r="A57" s="27"/>
      <c r="B57" s="6"/>
      <c r="C57" s="6"/>
      <c r="D57" s="6"/>
      <c r="E57" s="6"/>
      <c r="F57" s="6"/>
      <c r="G57" s="7"/>
      <c r="H57" s="6"/>
      <c r="I57" s="27"/>
      <c r="J57" s="26"/>
      <c r="K57" s="27"/>
      <c r="L57" s="26"/>
      <c r="M57" s="26"/>
      <c r="N57" s="2"/>
      <c r="O57" s="2"/>
      <c r="P57" s="6"/>
      <c r="Q57" s="6"/>
    </row>
    <row r="58" spans="1:17" s="5" customFormat="1" x14ac:dyDescent="0.25">
      <c r="A58" s="29"/>
      <c r="B58" s="2"/>
      <c r="C58" s="2"/>
      <c r="D58" s="2"/>
      <c r="E58" s="2"/>
      <c r="F58" s="2"/>
      <c r="G58" s="2"/>
      <c r="H58" s="2"/>
      <c r="I58" s="29"/>
      <c r="J58" s="29"/>
      <c r="K58" s="29"/>
      <c r="L58" s="29"/>
      <c r="M58" s="29"/>
      <c r="N58" s="2"/>
      <c r="O58" s="2"/>
      <c r="P58" s="2"/>
      <c r="Q58" s="2"/>
    </row>
    <row r="59" spans="1:17" s="5" customFormat="1" x14ac:dyDescent="0.25">
      <c r="A59" s="30"/>
      <c r="I59" s="30"/>
      <c r="J59" s="30"/>
      <c r="K59" s="30"/>
      <c r="L59" s="30"/>
      <c r="M59" s="30"/>
      <c r="N59" s="2"/>
      <c r="O59" s="2"/>
    </row>
    <row r="60" spans="1:17" s="5" customFormat="1" x14ac:dyDescent="0.25">
      <c r="A60" s="30"/>
      <c r="I60" s="30"/>
      <c r="J60" s="30"/>
      <c r="K60" s="30"/>
      <c r="L60" s="30"/>
      <c r="M60" s="30"/>
      <c r="N60" s="2"/>
      <c r="O60" s="2"/>
    </row>
  </sheetData>
  <sortState ref="B4:Q13">
    <sortCondition ref="P4:P13"/>
    <sortCondition ref="M4:M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info</vt:lpstr>
      <vt:lpstr>Gereden wedstrijden</vt:lpstr>
      <vt:lpstr>B</vt:lpstr>
      <vt:lpstr>L</vt:lpstr>
      <vt:lpstr>M</vt:lpstr>
      <vt:lpstr>Z</vt:lpstr>
      <vt:lpstr>ZZ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Anne-Lies</cp:lastModifiedBy>
  <cp:lastPrinted>2015-01-10T08:38:19Z</cp:lastPrinted>
  <dcterms:created xsi:type="dcterms:W3CDTF">2014-10-26T19:10:27Z</dcterms:created>
  <dcterms:modified xsi:type="dcterms:W3CDTF">2016-02-19T19:41:12Z</dcterms:modified>
</cp:coreProperties>
</file>