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info" sheetId="20" r:id="rId1"/>
    <sheet name="Gereden wedstrijden" sheetId="2" state="hidden" r:id="rId2"/>
    <sheet name="B cat. AB" sheetId="1" r:id="rId3"/>
    <sheet name="B cat. C" sheetId="3" r:id="rId4"/>
    <sheet name="B cat. DE" sheetId="4" r:id="rId5"/>
    <sheet name="L1 cat. AB" sheetId="5" r:id="rId6"/>
    <sheet name="L1 cat. C" sheetId="6" r:id="rId7"/>
    <sheet name="L2 cat. AB" sheetId="10" r:id="rId8"/>
    <sheet name="L2 cat. C" sheetId="11" r:id="rId9"/>
    <sheet name="L1 cat. DE" sheetId="9" r:id="rId10"/>
    <sheet name="L2 cat. DE" sheetId="12" r:id="rId11"/>
    <sheet name="M1-M2 cat. AB" sheetId="13" r:id="rId12"/>
    <sheet name="M1-M2 cat. C" sheetId="14" r:id="rId13"/>
    <sheet name="M1 cat. DE" sheetId="15" r:id="rId14"/>
    <sheet name="M2 cat. DE" sheetId="16" r:id="rId15"/>
    <sheet name="Z1-Z2 cat. C" sheetId="17" r:id="rId16"/>
    <sheet name="Z1 cat. DE" sheetId="18" r:id="rId17"/>
    <sheet name="Z2 cat. DE" sheetId="19" r:id="rId18"/>
  </sheets>
  <calcPr calcId="145621"/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N13" i="4"/>
  <c r="N14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39" i="4"/>
  <c r="N40" i="4"/>
  <c r="N41" i="4"/>
  <c r="N42" i="4"/>
  <c r="O7" i="9"/>
  <c r="N7" i="9"/>
  <c r="P16" i="12"/>
  <c r="O16" i="12"/>
  <c r="Q16" i="12" s="1"/>
  <c r="N16" i="12"/>
  <c r="P6" i="12"/>
  <c r="O6" i="12"/>
  <c r="N6" i="12"/>
  <c r="P22" i="15"/>
  <c r="O22" i="15"/>
  <c r="N22" i="15"/>
  <c r="O4" i="16"/>
  <c r="O5" i="16"/>
  <c r="O6" i="16"/>
  <c r="O7" i="16"/>
  <c r="O8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P17" i="16"/>
  <c r="N17" i="16"/>
  <c r="P16" i="16"/>
  <c r="N16" i="16"/>
  <c r="N19" i="3"/>
  <c r="N18" i="3"/>
  <c r="O5" i="19"/>
  <c r="P5" i="19"/>
  <c r="O6" i="19"/>
  <c r="P6" i="19"/>
  <c r="O7" i="19"/>
  <c r="P7" i="19"/>
  <c r="O8" i="19"/>
  <c r="P8" i="19"/>
  <c r="O11" i="19"/>
  <c r="P11" i="19"/>
  <c r="O9" i="19"/>
  <c r="P9" i="19"/>
  <c r="O12" i="19"/>
  <c r="P12" i="19"/>
  <c r="O13" i="19"/>
  <c r="P13" i="19"/>
  <c r="O14" i="19"/>
  <c r="P14" i="19"/>
  <c r="O15" i="19"/>
  <c r="P15" i="19"/>
  <c r="P4" i="19"/>
  <c r="O4" i="19"/>
  <c r="N5" i="18"/>
  <c r="O5" i="18"/>
  <c r="N6" i="18"/>
  <c r="O6" i="18"/>
  <c r="N7" i="18"/>
  <c r="O7" i="18"/>
  <c r="N10" i="18"/>
  <c r="O10" i="18"/>
  <c r="N9" i="18"/>
  <c r="O9" i="18"/>
  <c r="N11" i="18"/>
  <c r="O11" i="18"/>
  <c r="O4" i="18"/>
  <c r="N4" i="18"/>
  <c r="P4" i="16"/>
  <c r="P6" i="16"/>
  <c r="P7" i="16"/>
  <c r="P12" i="16"/>
  <c r="P10" i="16"/>
  <c r="P11" i="16"/>
  <c r="P8" i="16"/>
  <c r="P13" i="16"/>
  <c r="P14" i="16"/>
  <c r="P15" i="16"/>
  <c r="P5" i="16"/>
  <c r="O4" i="15"/>
  <c r="P4" i="15"/>
  <c r="O6" i="15"/>
  <c r="P6" i="15"/>
  <c r="O8" i="15"/>
  <c r="P8" i="15"/>
  <c r="O7" i="15"/>
  <c r="P7" i="15"/>
  <c r="O10" i="15"/>
  <c r="P10" i="15"/>
  <c r="O12" i="15"/>
  <c r="P12" i="15"/>
  <c r="O14" i="15"/>
  <c r="P14" i="15"/>
  <c r="O13" i="15"/>
  <c r="P13" i="15"/>
  <c r="O15" i="15"/>
  <c r="P15" i="15"/>
  <c r="O16" i="15"/>
  <c r="P16" i="15"/>
  <c r="O17" i="15"/>
  <c r="P17" i="15"/>
  <c r="O19" i="15"/>
  <c r="P19" i="15"/>
  <c r="O11" i="15"/>
  <c r="P11" i="15"/>
  <c r="O20" i="15"/>
  <c r="P20" i="15"/>
  <c r="O18" i="15"/>
  <c r="P18" i="15"/>
  <c r="O21" i="15"/>
  <c r="P21" i="15"/>
  <c r="O23" i="15"/>
  <c r="P23" i="15"/>
  <c r="P5" i="15"/>
  <c r="O5" i="15"/>
  <c r="O7" i="14"/>
  <c r="P7" i="14"/>
  <c r="O5" i="14"/>
  <c r="P5" i="14"/>
  <c r="P4" i="14"/>
  <c r="O4" i="14"/>
  <c r="O5" i="13"/>
  <c r="P5" i="13"/>
  <c r="O6" i="13"/>
  <c r="P6" i="13"/>
  <c r="O8" i="13"/>
  <c r="P8" i="13"/>
  <c r="P4" i="13"/>
  <c r="O4" i="13"/>
  <c r="O8" i="12"/>
  <c r="P8" i="12"/>
  <c r="O7" i="12"/>
  <c r="P7" i="12"/>
  <c r="O5" i="12"/>
  <c r="P5" i="12"/>
  <c r="O10" i="12"/>
  <c r="P10" i="12"/>
  <c r="O11" i="12"/>
  <c r="P11" i="12"/>
  <c r="O12" i="12"/>
  <c r="P12" i="12"/>
  <c r="O14" i="12"/>
  <c r="P14" i="12"/>
  <c r="O13" i="12"/>
  <c r="P13" i="12"/>
  <c r="O15" i="12"/>
  <c r="P15" i="12"/>
  <c r="O17" i="12"/>
  <c r="P17" i="12"/>
  <c r="O18" i="12"/>
  <c r="P18" i="12"/>
  <c r="O19" i="12"/>
  <c r="P19" i="12"/>
  <c r="O20" i="12"/>
  <c r="P20" i="12"/>
  <c r="O21" i="12"/>
  <c r="P21" i="12"/>
  <c r="P4" i="12"/>
  <c r="O4" i="12"/>
  <c r="O5" i="11"/>
  <c r="P5" i="11"/>
  <c r="O6" i="11"/>
  <c r="P6" i="11"/>
  <c r="O8" i="11"/>
  <c r="P8" i="11"/>
  <c r="P4" i="11"/>
  <c r="O4" i="11"/>
  <c r="O5" i="10"/>
  <c r="P5" i="10"/>
  <c r="O7" i="10"/>
  <c r="P7" i="10"/>
  <c r="O8" i="10"/>
  <c r="P8" i="10"/>
  <c r="O9" i="10"/>
  <c r="P9" i="10"/>
  <c r="O10" i="10"/>
  <c r="P10" i="10"/>
  <c r="O11" i="10"/>
  <c r="P11" i="10"/>
  <c r="O4" i="10"/>
  <c r="N10" i="9"/>
  <c r="O10" i="9"/>
  <c r="N12" i="9"/>
  <c r="O12" i="9"/>
  <c r="N9" i="9"/>
  <c r="O9" i="9"/>
  <c r="N13" i="9"/>
  <c r="O13" i="9"/>
  <c r="N15" i="9"/>
  <c r="O15" i="9"/>
  <c r="N5" i="9"/>
  <c r="O5" i="9"/>
  <c r="N6" i="9"/>
  <c r="O6" i="9"/>
  <c r="N14" i="9"/>
  <c r="O14" i="9"/>
  <c r="N17" i="9"/>
  <c r="O17" i="9"/>
  <c r="N20" i="9"/>
  <c r="O20" i="9"/>
  <c r="N18" i="9"/>
  <c r="O18" i="9"/>
  <c r="N16" i="9"/>
  <c r="O16" i="9"/>
  <c r="N21" i="9"/>
  <c r="O21" i="9"/>
  <c r="N22" i="9"/>
  <c r="O22" i="9"/>
  <c r="N19" i="9"/>
  <c r="O19" i="9"/>
  <c r="N24" i="9"/>
  <c r="O24" i="9"/>
  <c r="N25" i="9"/>
  <c r="O25" i="9"/>
  <c r="N23" i="9"/>
  <c r="O23" i="9"/>
  <c r="N26" i="9"/>
  <c r="O26" i="9"/>
  <c r="N8" i="9"/>
  <c r="O8" i="9"/>
  <c r="N27" i="9"/>
  <c r="O27" i="9"/>
  <c r="N28" i="9"/>
  <c r="O28" i="9"/>
  <c r="N29" i="9"/>
  <c r="O29" i="9"/>
  <c r="N30" i="9"/>
  <c r="O30" i="9"/>
  <c r="N4" i="9"/>
  <c r="O6" i="6"/>
  <c r="P6" i="6"/>
  <c r="O5" i="6"/>
  <c r="P5" i="6"/>
  <c r="O8" i="6"/>
  <c r="P8" i="6"/>
  <c r="O9" i="6"/>
  <c r="P9" i="6"/>
  <c r="O10" i="6"/>
  <c r="P10" i="6"/>
  <c r="O11" i="6"/>
  <c r="P11" i="6"/>
  <c r="O12" i="6"/>
  <c r="P12" i="6"/>
  <c r="P4" i="6"/>
  <c r="O4" i="6"/>
  <c r="O5" i="5"/>
  <c r="P5" i="5"/>
  <c r="O7" i="5"/>
  <c r="P7" i="5"/>
  <c r="O4" i="5"/>
  <c r="P4" i="5"/>
  <c r="O9" i="5"/>
  <c r="P9" i="5"/>
  <c r="O10" i="5"/>
  <c r="P10" i="5"/>
  <c r="O11" i="5"/>
  <c r="P11" i="5"/>
  <c r="O13" i="5"/>
  <c r="P13" i="5"/>
  <c r="O12" i="5"/>
  <c r="P12" i="5"/>
  <c r="P6" i="5"/>
  <c r="O6" i="5"/>
  <c r="O8" i="4"/>
  <c r="P8" i="4"/>
  <c r="O4" i="4"/>
  <c r="P4" i="4"/>
  <c r="O9" i="4"/>
  <c r="P9" i="4"/>
  <c r="O10" i="4"/>
  <c r="P10" i="4"/>
  <c r="O7" i="4"/>
  <c r="P7" i="4"/>
  <c r="O5" i="4"/>
  <c r="P5" i="4"/>
  <c r="O12" i="4"/>
  <c r="P12" i="4"/>
  <c r="O14" i="4"/>
  <c r="P14" i="4"/>
  <c r="O11" i="4"/>
  <c r="P11" i="4"/>
  <c r="O16" i="4"/>
  <c r="P16" i="4"/>
  <c r="O17" i="4"/>
  <c r="P17" i="4"/>
  <c r="O19" i="4"/>
  <c r="P19" i="4"/>
  <c r="O13" i="4"/>
  <c r="P13" i="4"/>
  <c r="O18" i="4"/>
  <c r="P18" i="4"/>
  <c r="O22" i="4"/>
  <c r="P22" i="4"/>
  <c r="O23" i="4"/>
  <c r="P23" i="4"/>
  <c r="O24" i="4"/>
  <c r="P24" i="4"/>
  <c r="O20" i="4"/>
  <c r="P20" i="4"/>
  <c r="O25" i="4"/>
  <c r="P25" i="4"/>
  <c r="O28" i="4"/>
  <c r="P28" i="4"/>
  <c r="O29" i="4"/>
  <c r="P29" i="4"/>
  <c r="O30" i="4"/>
  <c r="P30" i="4"/>
  <c r="O31" i="4"/>
  <c r="P31" i="4"/>
  <c r="O32" i="4"/>
  <c r="P32" i="4"/>
  <c r="O21" i="4"/>
  <c r="P21" i="4"/>
  <c r="O27" i="4"/>
  <c r="P27" i="4"/>
  <c r="O26" i="4"/>
  <c r="P26" i="4"/>
  <c r="O33" i="4"/>
  <c r="P33" i="4"/>
  <c r="O34" i="4"/>
  <c r="P34" i="4"/>
  <c r="O35" i="4"/>
  <c r="P35" i="4"/>
  <c r="O38" i="4"/>
  <c r="P38" i="4"/>
  <c r="O39" i="4"/>
  <c r="P39" i="4"/>
  <c r="O40" i="4"/>
  <c r="P40" i="4"/>
  <c r="O41" i="4"/>
  <c r="P41" i="4"/>
  <c r="P6" i="4"/>
  <c r="O6" i="4"/>
  <c r="O6" i="3"/>
  <c r="P6" i="3"/>
  <c r="O7" i="3"/>
  <c r="P7" i="3"/>
  <c r="O9" i="3"/>
  <c r="P9" i="3"/>
  <c r="O10" i="3"/>
  <c r="P10" i="3"/>
  <c r="O4" i="3"/>
  <c r="P4" i="3"/>
  <c r="O12" i="3"/>
  <c r="P12" i="3"/>
  <c r="O11" i="3"/>
  <c r="P11" i="3"/>
  <c r="O13" i="3"/>
  <c r="P13" i="3"/>
  <c r="O14" i="3"/>
  <c r="P14" i="3"/>
  <c r="O15" i="3"/>
  <c r="P15" i="3"/>
  <c r="O16" i="3"/>
  <c r="P16" i="3"/>
  <c r="O17" i="3"/>
  <c r="P17" i="3"/>
  <c r="P5" i="3"/>
  <c r="O5" i="3"/>
  <c r="O5" i="1"/>
  <c r="P5" i="1"/>
  <c r="O6" i="1"/>
  <c r="P6" i="1"/>
  <c r="O8" i="1"/>
  <c r="P8" i="1"/>
  <c r="O9" i="1"/>
  <c r="P9" i="1"/>
  <c r="O7" i="1"/>
  <c r="P7" i="1"/>
  <c r="O11" i="1"/>
  <c r="P11" i="1"/>
  <c r="O10" i="1"/>
  <c r="P10" i="1"/>
  <c r="O15" i="1"/>
  <c r="P15" i="1"/>
  <c r="O14" i="1"/>
  <c r="P14" i="1"/>
  <c r="O12" i="1"/>
  <c r="P12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P4" i="1"/>
  <c r="O4" i="1"/>
  <c r="P7" i="9" l="1"/>
  <c r="Q6" i="12"/>
  <c r="Q22" i="15"/>
  <c r="Q17" i="16"/>
  <c r="Q16" i="16"/>
  <c r="O4" i="9"/>
  <c r="N16" i="3" l="1"/>
  <c r="Q5" i="10"/>
  <c r="Q7" i="10"/>
  <c r="Q8" i="10"/>
  <c r="Q9" i="10"/>
  <c r="Q10" i="10"/>
  <c r="Q11" i="10"/>
  <c r="P4" i="10"/>
  <c r="N10" i="10"/>
  <c r="N11" i="15" l="1"/>
  <c r="N17" i="3"/>
  <c r="N12" i="3"/>
  <c r="N14" i="3"/>
  <c r="N4" i="3"/>
  <c r="N22" i="1"/>
  <c r="N8" i="10" l="1"/>
  <c r="N7" i="16" l="1"/>
  <c r="N6" i="16"/>
  <c r="N12" i="16"/>
  <c r="N11" i="16"/>
  <c r="N10" i="16"/>
  <c r="N8" i="16"/>
  <c r="N13" i="16"/>
  <c r="N15" i="16"/>
  <c r="N4" i="16"/>
  <c r="N14" i="16"/>
  <c r="N5" i="16"/>
  <c r="N12" i="15"/>
  <c r="N4" i="15"/>
  <c r="N10" i="15"/>
  <c r="N6" i="15"/>
  <c r="N8" i="15"/>
  <c r="N15" i="15"/>
  <c r="N14" i="15"/>
  <c r="N17" i="15"/>
  <c r="N13" i="15"/>
  <c r="N16" i="15"/>
  <c r="N7" i="15"/>
  <c r="N20" i="15"/>
  <c r="N19" i="15"/>
  <c r="N18" i="15"/>
  <c r="N21" i="15"/>
  <c r="N23" i="15"/>
  <c r="N5" i="15"/>
  <c r="N7" i="14"/>
  <c r="N5" i="14"/>
  <c r="N4" i="14"/>
  <c r="N5" i="13"/>
  <c r="N8" i="13"/>
  <c r="N6" i="13"/>
  <c r="N4" i="13"/>
  <c r="N10" i="12"/>
  <c r="N4" i="12"/>
  <c r="N5" i="12"/>
  <c r="N7" i="12"/>
  <c r="N11" i="12"/>
  <c r="N13" i="12"/>
  <c r="N12" i="12"/>
  <c r="N14" i="12"/>
  <c r="N15" i="12"/>
  <c r="N19" i="12"/>
  <c r="N17" i="12"/>
  <c r="N20" i="12"/>
  <c r="N18" i="12"/>
  <c r="N21" i="12"/>
  <c r="N8" i="12"/>
  <c r="N8" i="11"/>
  <c r="N4" i="11"/>
  <c r="N6" i="11"/>
  <c r="N5" i="11"/>
  <c r="N7" i="10"/>
  <c r="N11" i="10"/>
  <c r="N5" i="10"/>
  <c r="N9" i="10"/>
  <c r="N4" i="10"/>
  <c r="N6" i="6"/>
  <c r="N5" i="6"/>
  <c r="N8" i="6"/>
  <c r="N10" i="6"/>
  <c r="N9" i="6"/>
  <c r="N11" i="6"/>
  <c r="N12" i="6"/>
  <c r="N4" i="6"/>
  <c r="N5" i="5"/>
  <c r="N10" i="5"/>
  <c r="N9" i="5"/>
  <c r="N12" i="5"/>
  <c r="N13" i="5"/>
  <c r="N11" i="5"/>
  <c r="N4" i="5"/>
  <c r="N7" i="5"/>
  <c r="N6" i="5"/>
  <c r="N13" i="3"/>
  <c r="N9" i="3"/>
  <c r="N6" i="3"/>
  <c r="N10" i="3"/>
  <c r="N7" i="3"/>
  <c r="N15" i="3"/>
  <c r="N11" i="3"/>
  <c r="N5" i="3"/>
  <c r="N5" i="1"/>
  <c r="N6" i="1"/>
  <c r="N9" i="1"/>
  <c r="N8" i="1"/>
  <c r="N15" i="1"/>
  <c r="N10" i="1"/>
  <c r="N7" i="1"/>
  <c r="N12" i="1"/>
  <c r="N14" i="1"/>
  <c r="N11" i="1"/>
  <c r="N21" i="1"/>
  <c r="N23" i="1"/>
  <c r="N17" i="1"/>
  <c r="N18" i="1"/>
  <c r="N20" i="1"/>
  <c r="N16" i="1"/>
  <c r="N19" i="1"/>
  <c r="N4" i="1"/>
  <c r="N9" i="19"/>
  <c r="N8" i="19"/>
  <c r="N5" i="19"/>
  <c r="N6" i="19"/>
  <c r="N14" i="19"/>
  <c r="N7" i="19"/>
  <c r="N11" i="19"/>
  <c r="N12" i="19"/>
  <c r="N13" i="19"/>
  <c r="N15" i="19"/>
  <c r="N4" i="19"/>
  <c r="P58" i="1" l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Q23" i="1"/>
  <c r="Q22" i="1"/>
  <c r="Q21" i="1"/>
  <c r="Q20" i="1"/>
  <c r="Q19" i="1"/>
  <c r="Q16" i="1"/>
  <c r="Q18" i="1"/>
  <c r="Q17" i="1"/>
  <c r="Q12" i="1"/>
  <c r="Q10" i="1"/>
  <c r="Q14" i="1"/>
  <c r="Q11" i="1"/>
  <c r="Q7" i="1"/>
  <c r="Q15" i="1"/>
  <c r="Q9" i="1"/>
  <c r="Q8" i="1"/>
  <c r="Q6" i="1"/>
  <c r="Q5" i="1"/>
  <c r="N12" i="18"/>
  <c r="P12" i="18" s="1"/>
  <c r="O12" i="18"/>
  <c r="N13" i="18"/>
  <c r="P13" i="18" s="1"/>
  <c r="O13" i="18"/>
  <c r="N14" i="18"/>
  <c r="P14" i="18" s="1"/>
  <c r="O14" i="18"/>
  <c r="N15" i="18"/>
  <c r="P15" i="18" s="1"/>
  <c r="O15" i="18"/>
  <c r="N16" i="18"/>
  <c r="P16" i="18" s="1"/>
  <c r="O16" i="18"/>
  <c r="N17" i="18"/>
  <c r="P17" i="18" s="1"/>
  <c r="O17" i="18"/>
  <c r="N18" i="18"/>
  <c r="P18" i="18" s="1"/>
  <c r="O18" i="18"/>
  <c r="N19" i="18"/>
  <c r="P19" i="18" s="1"/>
  <c r="O19" i="18"/>
  <c r="N20" i="18"/>
  <c r="P20" i="18" s="1"/>
  <c r="O20" i="18"/>
  <c r="N21" i="18"/>
  <c r="P21" i="18" s="1"/>
  <c r="O21" i="18"/>
  <c r="N22" i="18"/>
  <c r="P22" i="18" s="1"/>
  <c r="O22" i="18"/>
  <c r="N23" i="18"/>
  <c r="P23" i="18" s="1"/>
  <c r="O23" i="18"/>
  <c r="N24" i="18"/>
  <c r="P24" i="18" s="1"/>
  <c r="O24" i="18"/>
  <c r="N25" i="18"/>
  <c r="P25" i="18" s="1"/>
  <c r="O25" i="18"/>
  <c r="N26" i="18"/>
  <c r="P26" i="18" s="1"/>
  <c r="O26" i="18"/>
  <c r="N27" i="18"/>
  <c r="O27" i="18"/>
  <c r="N28" i="18"/>
  <c r="O28" i="18"/>
  <c r="N29" i="18"/>
  <c r="O29" i="18"/>
  <c r="N30" i="18"/>
  <c r="O30" i="18"/>
  <c r="N31" i="18"/>
  <c r="O31" i="18"/>
  <c r="N32" i="18"/>
  <c r="O32" i="18"/>
  <c r="N33" i="18"/>
  <c r="O33" i="18"/>
  <c r="N34" i="18"/>
  <c r="O34" i="18"/>
  <c r="N35" i="18"/>
  <c r="O35" i="18"/>
  <c r="N36" i="18"/>
  <c r="O36" i="18"/>
  <c r="N37" i="18"/>
  <c r="O37" i="18"/>
  <c r="N38" i="18"/>
  <c r="O38" i="18"/>
  <c r="N39" i="18"/>
  <c r="O39" i="18"/>
  <c r="N40" i="18"/>
  <c r="O40" i="18"/>
  <c r="N41" i="18"/>
  <c r="O41" i="18"/>
  <c r="N42" i="18"/>
  <c r="O42" i="18"/>
  <c r="N43" i="18"/>
  <c r="O43" i="18"/>
  <c r="N44" i="18"/>
  <c r="O44" i="18"/>
  <c r="N45" i="18"/>
  <c r="O45" i="18"/>
  <c r="N46" i="18"/>
  <c r="O46" i="18"/>
  <c r="N47" i="18"/>
  <c r="O47" i="18"/>
  <c r="N48" i="18"/>
  <c r="O48" i="18"/>
  <c r="N49" i="18"/>
  <c r="O49" i="18"/>
  <c r="N50" i="18"/>
  <c r="O50" i="18"/>
  <c r="N51" i="18"/>
  <c r="O51" i="18"/>
  <c r="N52" i="18"/>
  <c r="P52" i="18" s="1"/>
  <c r="O52" i="18"/>
  <c r="N53" i="18"/>
  <c r="P53" i="18" s="1"/>
  <c r="O53" i="18"/>
  <c r="N54" i="18"/>
  <c r="P54" i="18" s="1"/>
  <c r="O54" i="18"/>
  <c r="N55" i="18"/>
  <c r="P55" i="18" s="1"/>
  <c r="O55" i="18"/>
  <c r="N56" i="18"/>
  <c r="P56" i="18" s="1"/>
  <c r="O56" i="18"/>
  <c r="N57" i="18"/>
  <c r="P57" i="18" s="1"/>
  <c r="O57" i="18"/>
  <c r="N58" i="18"/>
  <c r="P58" i="18" s="1"/>
  <c r="O58" i="18"/>
  <c r="N59" i="18"/>
  <c r="O59" i="18"/>
  <c r="O16" i="19"/>
  <c r="Q16" i="19" s="1"/>
  <c r="O17" i="19"/>
  <c r="O18" i="19"/>
  <c r="O19" i="19"/>
  <c r="Q19" i="19" s="1"/>
  <c r="O20" i="19"/>
  <c r="O21" i="19"/>
  <c r="Q21" i="19" s="1"/>
  <c r="O22" i="19"/>
  <c r="O23" i="19"/>
  <c r="O24" i="19"/>
  <c r="O25" i="19"/>
  <c r="Q25" i="19" s="1"/>
  <c r="O26" i="19"/>
  <c r="O27" i="19"/>
  <c r="Q27" i="19" s="1"/>
  <c r="O28" i="19"/>
  <c r="O29" i="19"/>
  <c r="Q29" i="19" s="1"/>
  <c r="O30" i="19"/>
  <c r="O31" i="19"/>
  <c r="O32" i="19"/>
  <c r="O33" i="19"/>
  <c r="Q33" i="19" s="1"/>
  <c r="O34" i="19"/>
  <c r="O35" i="19"/>
  <c r="Q35" i="19" s="1"/>
  <c r="O36" i="19"/>
  <c r="O37" i="19"/>
  <c r="Q37" i="19" s="1"/>
  <c r="O38" i="19"/>
  <c r="O39" i="19"/>
  <c r="O40" i="19"/>
  <c r="O41" i="19"/>
  <c r="Q41" i="19" s="1"/>
  <c r="O42" i="19"/>
  <c r="O43" i="19"/>
  <c r="Q43" i="19" s="1"/>
  <c r="O44" i="19"/>
  <c r="O45" i="19"/>
  <c r="Q45" i="19" s="1"/>
  <c r="O46" i="19"/>
  <c r="O47" i="19"/>
  <c r="O48" i="19"/>
  <c r="O49" i="19"/>
  <c r="O50" i="19"/>
  <c r="O51" i="19"/>
  <c r="Q51" i="19" s="1"/>
  <c r="O52" i="19"/>
  <c r="O53" i="19"/>
  <c r="Q53" i="19" s="1"/>
  <c r="O54" i="19"/>
  <c r="O55" i="19"/>
  <c r="O56" i="19"/>
  <c r="O57" i="19"/>
  <c r="Q57" i="19" s="1"/>
  <c r="Q14" i="19"/>
  <c r="Q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Q5" i="19"/>
  <c r="Q6" i="19"/>
  <c r="Q7" i="19"/>
  <c r="Q11" i="19"/>
  <c r="Q12" i="19"/>
  <c r="Q13" i="19"/>
  <c r="Q8" i="19"/>
  <c r="Q9" i="19"/>
  <c r="P58" i="17"/>
  <c r="O58" i="17"/>
  <c r="Q58" i="17" s="1"/>
  <c r="P57" i="17"/>
  <c r="O57" i="17"/>
  <c r="Q57" i="17" s="1"/>
  <c r="P56" i="17"/>
  <c r="O56" i="17"/>
  <c r="Q56" i="17" s="1"/>
  <c r="P55" i="17"/>
  <c r="O55" i="17"/>
  <c r="Q55" i="17" s="1"/>
  <c r="P54" i="17"/>
  <c r="O54" i="17"/>
  <c r="Q54" i="17" s="1"/>
  <c r="P53" i="17"/>
  <c r="O53" i="17"/>
  <c r="Q53" i="17" s="1"/>
  <c r="P52" i="17"/>
  <c r="O52" i="17"/>
  <c r="Q52" i="17" s="1"/>
  <c r="P51" i="17"/>
  <c r="O51" i="17"/>
  <c r="Q51" i="17" s="1"/>
  <c r="P50" i="17"/>
  <c r="O50" i="17"/>
  <c r="Q50" i="17" s="1"/>
  <c r="P49" i="17"/>
  <c r="O49" i="17"/>
  <c r="Q49" i="17" s="1"/>
  <c r="P48" i="17"/>
  <c r="O48" i="17"/>
  <c r="Q48" i="17" s="1"/>
  <c r="P47" i="17"/>
  <c r="O47" i="17"/>
  <c r="Q47" i="17" s="1"/>
  <c r="P46" i="17"/>
  <c r="O46" i="17"/>
  <c r="P45" i="17"/>
  <c r="O45" i="17"/>
  <c r="P44" i="17"/>
  <c r="O44" i="17"/>
  <c r="P43" i="17"/>
  <c r="O43" i="17"/>
  <c r="P42" i="17"/>
  <c r="O42" i="17"/>
  <c r="Q42" i="17" s="1"/>
  <c r="P41" i="17"/>
  <c r="O41" i="17"/>
  <c r="Q41" i="17" s="1"/>
  <c r="P40" i="17"/>
  <c r="O40" i="17"/>
  <c r="Q40" i="17" s="1"/>
  <c r="P39" i="17"/>
  <c r="O39" i="17"/>
  <c r="Q39" i="17" s="1"/>
  <c r="P38" i="17"/>
  <c r="O38" i="17"/>
  <c r="Q38" i="17" s="1"/>
  <c r="P37" i="17"/>
  <c r="O37" i="17"/>
  <c r="Q37" i="17" s="1"/>
  <c r="P36" i="17"/>
  <c r="O36" i="17"/>
  <c r="Q36" i="17" s="1"/>
  <c r="P35" i="17"/>
  <c r="O35" i="17"/>
  <c r="Q35" i="17" s="1"/>
  <c r="P34" i="17"/>
  <c r="O34" i="17"/>
  <c r="Q34" i="17" s="1"/>
  <c r="P33" i="17"/>
  <c r="O33" i="17"/>
  <c r="Q33" i="17" s="1"/>
  <c r="P32" i="17"/>
  <c r="O32" i="17"/>
  <c r="Q32" i="17" s="1"/>
  <c r="P31" i="17"/>
  <c r="O31" i="17"/>
  <c r="P30" i="17"/>
  <c r="O30" i="17"/>
  <c r="P29" i="17"/>
  <c r="O29" i="17"/>
  <c r="P28" i="17"/>
  <c r="O28" i="17"/>
  <c r="P27" i="17"/>
  <c r="O27" i="17"/>
  <c r="P26" i="17"/>
  <c r="O26" i="17"/>
  <c r="Q26" i="17" s="1"/>
  <c r="P25" i="17"/>
  <c r="O25" i="17"/>
  <c r="Q25" i="17" s="1"/>
  <c r="P24" i="17"/>
  <c r="O24" i="17"/>
  <c r="Q24" i="17" s="1"/>
  <c r="P23" i="17"/>
  <c r="O23" i="17"/>
  <c r="Q23" i="17" s="1"/>
  <c r="P22" i="17"/>
  <c r="O22" i="17"/>
  <c r="Q22" i="17" s="1"/>
  <c r="P21" i="17"/>
  <c r="O21" i="17"/>
  <c r="Q21" i="17" s="1"/>
  <c r="P20" i="17"/>
  <c r="O20" i="17"/>
  <c r="Q20" i="17" s="1"/>
  <c r="P19" i="17"/>
  <c r="O19" i="17"/>
  <c r="Q19" i="17" s="1"/>
  <c r="P18" i="17"/>
  <c r="O18" i="17"/>
  <c r="Q18" i="17" s="1"/>
  <c r="P17" i="17"/>
  <c r="O17" i="17"/>
  <c r="Q17" i="17" s="1"/>
  <c r="P16" i="17"/>
  <c r="O16" i="17"/>
  <c r="Q16" i="17" s="1"/>
  <c r="P15" i="17"/>
  <c r="O15" i="17"/>
  <c r="P14" i="17"/>
  <c r="O14" i="17"/>
  <c r="P13" i="17"/>
  <c r="O13" i="17"/>
  <c r="P12" i="17"/>
  <c r="O12" i="17"/>
  <c r="P11" i="17"/>
  <c r="O11" i="17"/>
  <c r="P10" i="17"/>
  <c r="O10" i="17"/>
  <c r="Q10" i="17" s="1"/>
  <c r="P9" i="17"/>
  <c r="O9" i="17"/>
  <c r="Q9" i="17" s="1"/>
  <c r="P8" i="17"/>
  <c r="O8" i="17"/>
  <c r="Q8" i="17" s="1"/>
  <c r="P7" i="17"/>
  <c r="O7" i="17"/>
  <c r="Q7" i="17" s="1"/>
  <c r="P6" i="17"/>
  <c r="O6" i="17"/>
  <c r="Q6" i="17" s="1"/>
  <c r="P5" i="17"/>
  <c r="O5" i="17"/>
  <c r="Q5" i="17" s="1"/>
  <c r="P4" i="17"/>
  <c r="O4" i="17"/>
  <c r="Q4" i="17" s="1"/>
  <c r="P60" i="16"/>
  <c r="Q60" i="16"/>
  <c r="P59" i="16"/>
  <c r="P58" i="16"/>
  <c r="Q58" i="16" s="1"/>
  <c r="P57" i="16"/>
  <c r="P56" i="16"/>
  <c r="Q56" i="16"/>
  <c r="P55" i="16"/>
  <c r="P54" i="16"/>
  <c r="Q54" i="16" s="1"/>
  <c r="P53" i="16"/>
  <c r="P52" i="16"/>
  <c r="Q52" i="16"/>
  <c r="P51" i="16"/>
  <c r="P50" i="16"/>
  <c r="Q50" i="16" s="1"/>
  <c r="P49" i="16"/>
  <c r="P48" i="16"/>
  <c r="Q48" i="16"/>
  <c r="P47" i="16"/>
  <c r="P46" i="16"/>
  <c r="Q46" i="16" s="1"/>
  <c r="P45" i="16"/>
  <c r="P44" i="16"/>
  <c r="Q44" i="16"/>
  <c r="P43" i="16"/>
  <c r="P42" i="16"/>
  <c r="Q42" i="16" s="1"/>
  <c r="P41" i="16"/>
  <c r="P40" i="16"/>
  <c r="Q40" i="16"/>
  <c r="P39" i="16"/>
  <c r="P38" i="16"/>
  <c r="Q38" i="16" s="1"/>
  <c r="P37" i="16"/>
  <c r="P36" i="16"/>
  <c r="Q36" i="16"/>
  <c r="P35" i="16"/>
  <c r="P34" i="16"/>
  <c r="Q34" i="16" s="1"/>
  <c r="P33" i="16"/>
  <c r="P32" i="16"/>
  <c r="Q32" i="16"/>
  <c r="P31" i="16"/>
  <c r="P30" i="16"/>
  <c r="Q30" i="16" s="1"/>
  <c r="P29" i="16"/>
  <c r="P28" i="16"/>
  <c r="Q28" i="16"/>
  <c r="P27" i="16"/>
  <c r="P26" i="16"/>
  <c r="Q26" i="16" s="1"/>
  <c r="P25" i="16"/>
  <c r="P24" i="16"/>
  <c r="Q24" i="16"/>
  <c r="P23" i="16"/>
  <c r="P22" i="16"/>
  <c r="Q22" i="16" s="1"/>
  <c r="P21" i="16"/>
  <c r="P20" i="16"/>
  <c r="Q20" i="16"/>
  <c r="P19" i="16"/>
  <c r="P18" i="16"/>
  <c r="Q18" i="16" s="1"/>
  <c r="Q14" i="16"/>
  <c r="Q4" i="16"/>
  <c r="Q15" i="16"/>
  <c r="Q13" i="16"/>
  <c r="Q8" i="16"/>
  <c r="Q11" i="16"/>
  <c r="Q10" i="16"/>
  <c r="Q12" i="16"/>
  <c r="Q5" i="16"/>
  <c r="Q7" i="16"/>
  <c r="P59" i="15"/>
  <c r="O59" i="15"/>
  <c r="P58" i="15"/>
  <c r="O58" i="15"/>
  <c r="P57" i="15"/>
  <c r="O57" i="15"/>
  <c r="P56" i="15"/>
  <c r="O56" i="15"/>
  <c r="P55" i="15"/>
  <c r="O55" i="15"/>
  <c r="P54" i="15"/>
  <c r="O54" i="15"/>
  <c r="P53" i="15"/>
  <c r="O53" i="15"/>
  <c r="P52" i="15"/>
  <c r="O52" i="15"/>
  <c r="P51" i="15"/>
  <c r="O51" i="15"/>
  <c r="P50" i="15"/>
  <c r="O50" i="15"/>
  <c r="P49" i="15"/>
  <c r="O49" i="15"/>
  <c r="P48" i="15"/>
  <c r="O48" i="15"/>
  <c r="P47" i="15"/>
  <c r="O47" i="15"/>
  <c r="P46" i="15"/>
  <c r="O46" i="15"/>
  <c r="P45" i="15"/>
  <c r="O45" i="15"/>
  <c r="Q45" i="15" s="1"/>
  <c r="P44" i="15"/>
  <c r="O44" i="15"/>
  <c r="P43" i="15"/>
  <c r="O43" i="15"/>
  <c r="Q43" i="15" s="1"/>
  <c r="P42" i="15"/>
  <c r="O42" i="15"/>
  <c r="P41" i="15"/>
  <c r="O41" i="15"/>
  <c r="Q41" i="15" s="1"/>
  <c r="P40" i="15"/>
  <c r="O40" i="15"/>
  <c r="P39" i="15"/>
  <c r="O39" i="15"/>
  <c r="Q39" i="15" s="1"/>
  <c r="P38" i="15"/>
  <c r="O38" i="15"/>
  <c r="P37" i="15"/>
  <c r="O37" i="15"/>
  <c r="Q37" i="15" s="1"/>
  <c r="P36" i="15"/>
  <c r="O36" i="15"/>
  <c r="P35" i="15"/>
  <c r="O35" i="15"/>
  <c r="Q35" i="15" s="1"/>
  <c r="P34" i="15"/>
  <c r="O34" i="15"/>
  <c r="P33" i="15"/>
  <c r="O33" i="15"/>
  <c r="Q33" i="15" s="1"/>
  <c r="P32" i="15"/>
  <c r="O32" i="15"/>
  <c r="P31" i="15"/>
  <c r="O31" i="15"/>
  <c r="Q31" i="15" s="1"/>
  <c r="P30" i="15"/>
  <c r="O30" i="15"/>
  <c r="P29" i="15"/>
  <c r="O29" i="15"/>
  <c r="Q29" i="15" s="1"/>
  <c r="P28" i="15"/>
  <c r="O28" i="15"/>
  <c r="P27" i="15"/>
  <c r="O27" i="15"/>
  <c r="Q27" i="15" s="1"/>
  <c r="P26" i="15"/>
  <c r="O26" i="15"/>
  <c r="P25" i="15"/>
  <c r="O25" i="15"/>
  <c r="Q25" i="15" s="1"/>
  <c r="P24" i="15"/>
  <c r="O24" i="15"/>
  <c r="Q23" i="15"/>
  <c r="Q11" i="15"/>
  <c r="Q21" i="15"/>
  <c r="Q18" i="15"/>
  <c r="Q20" i="15"/>
  <c r="Q19" i="15"/>
  <c r="Q17" i="15"/>
  <c r="Q16" i="15"/>
  <c r="Q15" i="15"/>
  <c r="Q12" i="15"/>
  <c r="Q13" i="15"/>
  <c r="Q14" i="15"/>
  <c r="Q7" i="15"/>
  <c r="Q10" i="15"/>
  <c r="Q8" i="15"/>
  <c r="Q6" i="15"/>
  <c r="Q4" i="15"/>
  <c r="P58" i="14"/>
  <c r="O58" i="14"/>
  <c r="Q58" i="14" s="1"/>
  <c r="P57" i="14"/>
  <c r="O57" i="14"/>
  <c r="Q57" i="14" s="1"/>
  <c r="P56" i="14"/>
  <c r="O56" i="14"/>
  <c r="Q56" i="14" s="1"/>
  <c r="P55" i="14"/>
  <c r="O55" i="14"/>
  <c r="Q55" i="14" s="1"/>
  <c r="P54" i="14"/>
  <c r="O54" i="14"/>
  <c r="Q54" i="14" s="1"/>
  <c r="P53" i="14"/>
  <c r="O53" i="14"/>
  <c r="Q53" i="14" s="1"/>
  <c r="P52" i="14"/>
  <c r="O52" i="14"/>
  <c r="Q52" i="14" s="1"/>
  <c r="P51" i="14"/>
  <c r="O51" i="14"/>
  <c r="Q51" i="14" s="1"/>
  <c r="P50" i="14"/>
  <c r="O50" i="14"/>
  <c r="Q50" i="14" s="1"/>
  <c r="P49" i="14"/>
  <c r="O49" i="14"/>
  <c r="Q49" i="14" s="1"/>
  <c r="P48" i="14"/>
  <c r="O48" i="14"/>
  <c r="Q48" i="14" s="1"/>
  <c r="P47" i="14"/>
  <c r="O47" i="14"/>
  <c r="Q47" i="14" s="1"/>
  <c r="P46" i="14"/>
  <c r="O46" i="14"/>
  <c r="Q46" i="14" s="1"/>
  <c r="P45" i="14"/>
  <c r="O45" i="14"/>
  <c r="Q45" i="14" s="1"/>
  <c r="P44" i="14"/>
  <c r="O44" i="14"/>
  <c r="Q44" i="14" s="1"/>
  <c r="P43" i="14"/>
  <c r="O43" i="14"/>
  <c r="Q43" i="14" s="1"/>
  <c r="P42" i="14"/>
  <c r="O42" i="14"/>
  <c r="Q42" i="14" s="1"/>
  <c r="P41" i="14"/>
  <c r="O41" i="14"/>
  <c r="Q41" i="14" s="1"/>
  <c r="P40" i="14"/>
  <c r="O40" i="14"/>
  <c r="Q40" i="14" s="1"/>
  <c r="P39" i="14"/>
  <c r="O39" i="14"/>
  <c r="Q39" i="14" s="1"/>
  <c r="P38" i="14"/>
  <c r="O38" i="14"/>
  <c r="Q38" i="14" s="1"/>
  <c r="P37" i="14"/>
  <c r="O37" i="14"/>
  <c r="Q37" i="14" s="1"/>
  <c r="P36" i="14"/>
  <c r="O36" i="14"/>
  <c r="Q36" i="14" s="1"/>
  <c r="P35" i="14"/>
  <c r="O35" i="14"/>
  <c r="Q35" i="14" s="1"/>
  <c r="P34" i="14"/>
  <c r="O34" i="14"/>
  <c r="Q34" i="14" s="1"/>
  <c r="P33" i="14"/>
  <c r="O33" i="14"/>
  <c r="Q33" i="14" s="1"/>
  <c r="P32" i="14"/>
  <c r="O32" i="14"/>
  <c r="Q32" i="14" s="1"/>
  <c r="P31" i="14"/>
  <c r="O31" i="14"/>
  <c r="Q31" i="14" s="1"/>
  <c r="P30" i="14"/>
  <c r="O30" i="14"/>
  <c r="Q30" i="14" s="1"/>
  <c r="P29" i="14"/>
  <c r="O29" i="14"/>
  <c r="Q29" i="14" s="1"/>
  <c r="P28" i="14"/>
  <c r="O28" i="14"/>
  <c r="Q28" i="14" s="1"/>
  <c r="P27" i="14"/>
  <c r="O27" i="14"/>
  <c r="Q27" i="14" s="1"/>
  <c r="P26" i="14"/>
  <c r="O26" i="14"/>
  <c r="Q26" i="14" s="1"/>
  <c r="P25" i="14"/>
  <c r="O25" i="14"/>
  <c r="Q25" i="14" s="1"/>
  <c r="P24" i="14"/>
  <c r="O24" i="14"/>
  <c r="Q24" i="14" s="1"/>
  <c r="P23" i="14"/>
  <c r="O23" i="14"/>
  <c r="Q23" i="14" s="1"/>
  <c r="P22" i="14"/>
  <c r="O22" i="14"/>
  <c r="Q22" i="14" s="1"/>
  <c r="P21" i="14"/>
  <c r="O21" i="14"/>
  <c r="Q21" i="14" s="1"/>
  <c r="P20" i="14"/>
  <c r="O20" i="14"/>
  <c r="Q20" i="14" s="1"/>
  <c r="P19" i="14"/>
  <c r="O19" i="14"/>
  <c r="Q19" i="14" s="1"/>
  <c r="P18" i="14"/>
  <c r="O18" i="14"/>
  <c r="Q18" i="14" s="1"/>
  <c r="P17" i="14"/>
  <c r="O17" i="14"/>
  <c r="Q17" i="14" s="1"/>
  <c r="P16" i="14"/>
  <c r="O16" i="14"/>
  <c r="Q16" i="14" s="1"/>
  <c r="P15" i="14"/>
  <c r="O15" i="14"/>
  <c r="Q15" i="14" s="1"/>
  <c r="P14" i="14"/>
  <c r="O14" i="14"/>
  <c r="Q14" i="14" s="1"/>
  <c r="P13" i="14"/>
  <c r="O13" i="14"/>
  <c r="Q13" i="14" s="1"/>
  <c r="P12" i="14"/>
  <c r="O12" i="14"/>
  <c r="Q12" i="14" s="1"/>
  <c r="P11" i="14"/>
  <c r="O11" i="14"/>
  <c r="Q11" i="14" s="1"/>
  <c r="P10" i="14"/>
  <c r="O10" i="14"/>
  <c r="P9" i="14"/>
  <c r="O9" i="14"/>
  <c r="Q9" i="14" s="1"/>
  <c r="P8" i="14"/>
  <c r="O8" i="14"/>
  <c r="Q8" i="14" s="1"/>
  <c r="P58" i="13"/>
  <c r="O58" i="13"/>
  <c r="Q58" i="13" s="1"/>
  <c r="P57" i="13"/>
  <c r="O57" i="13"/>
  <c r="Q57" i="13" s="1"/>
  <c r="P56" i="13"/>
  <c r="O56" i="13"/>
  <c r="Q56" i="13" s="1"/>
  <c r="P55" i="13"/>
  <c r="O55" i="13"/>
  <c r="Q55" i="13" s="1"/>
  <c r="P54" i="13"/>
  <c r="O54" i="13"/>
  <c r="Q54" i="13" s="1"/>
  <c r="P53" i="13"/>
  <c r="O53" i="13"/>
  <c r="Q53" i="13" s="1"/>
  <c r="P52" i="13"/>
  <c r="O52" i="13"/>
  <c r="Q52" i="13" s="1"/>
  <c r="P51" i="13"/>
  <c r="O51" i="13"/>
  <c r="Q51" i="13" s="1"/>
  <c r="P50" i="13"/>
  <c r="O50" i="13"/>
  <c r="Q50" i="13" s="1"/>
  <c r="P49" i="13"/>
  <c r="O49" i="13"/>
  <c r="Q49" i="13" s="1"/>
  <c r="P48" i="13"/>
  <c r="O48" i="13"/>
  <c r="Q48" i="13" s="1"/>
  <c r="P47" i="13"/>
  <c r="O47" i="13"/>
  <c r="Q47" i="13" s="1"/>
  <c r="P46" i="13"/>
  <c r="O46" i="13"/>
  <c r="Q46" i="13" s="1"/>
  <c r="P45" i="13"/>
  <c r="O45" i="13"/>
  <c r="Q45" i="13" s="1"/>
  <c r="P44" i="13"/>
  <c r="O44" i="13"/>
  <c r="Q44" i="13" s="1"/>
  <c r="P43" i="13"/>
  <c r="O43" i="13"/>
  <c r="Q43" i="13" s="1"/>
  <c r="P42" i="13"/>
  <c r="O42" i="13"/>
  <c r="Q42" i="13" s="1"/>
  <c r="P41" i="13"/>
  <c r="O41" i="13"/>
  <c r="Q41" i="13" s="1"/>
  <c r="P40" i="13"/>
  <c r="O40" i="13"/>
  <c r="Q40" i="13" s="1"/>
  <c r="P39" i="13"/>
  <c r="O39" i="13"/>
  <c r="Q39" i="13" s="1"/>
  <c r="P38" i="13"/>
  <c r="O38" i="13"/>
  <c r="Q38" i="13" s="1"/>
  <c r="P37" i="13"/>
  <c r="O37" i="13"/>
  <c r="Q37" i="13" s="1"/>
  <c r="P36" i="13"/>
  <c r="O36" i="13"/>
  <c r="Q36" i="13" s="1"/>
  <c r="P35" i="13"/>
  <c r="O35" i="13"/>
  <c r="Q35" i="13" s="1"/>
  <c r="P34" i="13"/>
  <c r="O34" i="13"/>
  <c r="Q34" i="13" s="1"/>
  <c r="P33" i="13"/>
  <c r="O33" i="13"/>
  <c r="Q33" i="13" s="1"/>
  <c r="P32" i="13"/>
  <c r="O32" i="13"/>
  <c r="Q32" i="13" s="1"/>
  <c r="P31" i="13"/>
  <c r="O31" i="13"/>
  <c r="Q31" i="13" s="1"/>
  <c r="P30" i="13"/>
  <c r="O30" i="13"/>
  <c r="Q30" i="13" s="1"/>
  <c r="P29" i="13"/>
  <c r="O29" i="13"/>
  <c r="Q29" i="13" s="1"/>
  <c r="P28" i="13"/>
  <c r="O28" i="13"/>
  <c r="Q28" i="13" s="1"/>
  <c r="P27" i="13"/>
  <c r="O27" i="13"/>
  <c r="Q27" i="13" s="1"/>
  <c r="P26" i="13"/>
  <c r="O26" i="13"/>
  <c r="Q26" i="13" s="1"/>
  <c r="P25" i="13"/>
  <c r="O25" i="13"/>
  <c r="Q25" i="13" s="1"/>
  <c r="P24" i="13"/>
  <c r="O24" i="13"/>
  <c r="Q24" i="13" s="1"/>
  <c r="P23" i="13"/>
  <c r="O23" i="13"/>
  <c r="Q23" i="13" s="1"/>
  <c r="P22" i="13"/>
  <c r="O22" i="13"/>
  <c r="Q22" i="13" s="1"/>
  <c r="P21" i="13"/>
  <c r="O21" i="13"/>
  <c r="Q21" i="13" s="1"/>
  <c r="P20" i="13"/>
  <c r="O20" i="13"/>
  <c r="Q20" i="13" s="1"/>
  <c r="P19" i="13"/>
  <c r="O19" i="13"/>
  <c r="Q19" i="13" s="1"/>
  <c r="P18" i="13"/>
  <c r="O18" i="13"/>
  <c r="Q18" i="13" s="1"/>
  <c r="P17" i="13"/>
  <c r="O17" i="13"/>
  <c r="Q17" i="13" s="1"/>
  <c r="P16" i="13"/>
  <c r="O16" i="13"/>
  <c r="Q16" i="13" s="1"/>
  <c r="P15" i="13"/>
  <c r="O15" i="13"/>
  <c r="Q15" i="13" s="1"/>
  <c r="P14" i="13"/>
  <c r="O14" i="13"/>
  <c r="Q14" i="13" s="1"/>
  <c r="P13" i="13"/>
  <c r="O13" i="13"/>
  <c r="Q13" i="13" s="1"/>
  <c r="P12" i="13"/>
  <c r="O12" i="13"/>
  <c r="Q12" i="13" s="1"/>
  <c r="P11" i="13"/>
  <c r="O11" i="13"/>
  <c r="P10" i="13"/>
  <c r="O10" i="13"/>
  <c r="Q10" i="13" s="1"/>
  <c r="P9" i="13"/>
  <c r="O9" i="13"/>
  <c r="Q9" i="13" s="1"/>
  <c r="P58" i="12"/>
  <c r="O58" i="12"/>
  <c r="Q58" i="12" s="1"/>
  <c r="P57" i="12"/>
  <c r="O57" i="12"/>
  <c r="Q57" i="12" s="1"/>
  <c r="P56" i="12"/>
  <c r="O56" i="12"/>
  <c r="Q56" i="12" s="1"/>
  <c r="P55" i="12"/>
  <c r="O55" i="12"/>
  <c r="Q55" i="12" s="1"/>
  <c r="P54" i="12"/>
  <c r="O54" i="12"/>
  <c r="Q54" i="12" s="1"/>
  <c r="P53" i="12"/>
  <c r="O53" i="12"/>
  <c r="Q53" i="12" s="1"/>
  <c r="P52" i="12"/>
  <c r="O52" i="12"/>
  <c r="Q52" i="12" s="1"/>
  <c r="P51" i="12"/>
  <c r="O51" i="12"/>
  <c r="Q51" i="12" s="1"/>
  <c r="P50" i="12"/>
  <c r="O50" i="12"/>
  <c r="Q50" i="12" s="1"/>
  <c r="P49" i="12"/>
  <c r="O49" i="12"/>
  <c r="Q49" i="12" s="1"/>
  <c r="P48" i="12"/>
  <c r="O48" i="12"/>
  <c r="Q48" i="12" s="1"/>
  <c r="P47" i="12"/>
  <c r="O47" i="12"/>
  <c r="Q47" i="12" s="1"/>
  <c r="P46" i="12"/>
  <c r="O46" i="12"/>
  <c r="Q46" i="12" s="1"/>
  <c r="P45" i="12"/>
  <c r="O45" i="12"/>
  <c r="Q45" i="12" s="1"/>
  <c r="P44" i="12"/>
  <c r="O44" i="12"/>
  <c r="Q44" i="12" s="1"/>
  <c r="P43" i="12"/>
  <c r="O43" i="12"/>
  <c r="Q43" i="12" s="1"/>
  <c r="P42" i="12"/>
  <c r="O42" i="12"/>
  <c r="Q42" i="12" s="1"/>
  <c r="P41" i="12"/>
  <c r="O41" i="12"/>
  <c r="Q41" i="12" s="1"/>
  <c r="P40" i="12"/>
  <c r="O40" i="12"/>
  <c r="Q40" i="12" s="1"/>
  <c r="P39" i="12"/>
  <c r="O39" i="12"/>
  <c r="Q39" i="12" s="1"/>
  <c r="P38" i="12"/>
  <c r="O38" i="12"/>
  <c r="Q38" i="12" s="1"/>
  <c r="P37" i="12"/>
  <c r="O37" i="12"/>
  <c r="Q37" i="12" s="1"/>
  <c r="P36" i="12"/>
  <c r="O36" i="12"/>
  <c r="Q36" i="12" s="1"/>
  <c r="P35" i="12"/>
  <c r="O35" i="12"/>
  <c r="Q35" i="12" s="1"/>
  <c r="P34" i="12"/>
  <c r="O34" i="12"/>
  <c r="Q34" i="12" s="1"/>
  <c r="P33" i="12"/>
  <c r="O33" i="12"/>
  <c r="Q33" i="12" s="1"/>
  <c r="P32" i="12"/>
  <c r="O32" i="12"/>
  <c r="P31" i="12"/>
  <c r="O31" i="12"/>
  <c r="Q31" i="12" s="1"/>
  <c r="P30" i="12"/>
  <c r="O30" i="12"/>
  <c r="Q30" i="12" s="1"/>
  <c r="P29" i="12"/>
  <c r="O29" i="12"/>
  <c r="Q29" i="12" s="1"/>
  <c r="P28" i="12"/>
  <c r="O28" i="12"/>
  <c r="Q28" i="12" s="1"/>
  <c r="P27" i="12"/>
  <c r="O27" i="12"/>
  <c r="Q27" i="12" s="1"/>
  <c r="P26" i="12"/>
  <c r="O26" i="12"/>
  <c r="Q26" i="12" s="1"/>
  <c r="P25" i="12"/>
  <c r="O25" i="12"/>
  <c r="Q25" i="12" s="1"/>
  <c r="P24" i="12"/>
  <c r="O24" i="12"/>
  <c r="Q24" i="12" s="1"/>
  <c r="P23" i="12"/>
  <c r="O23" i="12"/>
  <c r="Q23" i="12" s="1"/>
  <c r="P22" i="12"/>
  <c r="O22" i="12"/>
  <c r="Q22" i="12" s="1"/>
  <c r="Q21" i="12"/>
  <c r="Q20" i="12"/>
  <c r="Q19" i="12"/>
  <c r="Q18" i="12"/>
  <c r="Q17" i="12"/>
  <c r="Q15" i="12"/>
  <c r="Q13" i="12"/>
  <c r="Q14" i="12"/>
  <c r="Q12" i="12"/>
  <c r="Q11" i="12"/>
  <c r="Q10" i="12"/>
  <c r="Q5" i="12"/>
  <c r="Q7" i="12"/>
  <c r="Q8" i="12"/>
  <c r="P58" i="11"/>
  <c r="O58" i="11"/>
  <c r="Q58" i="11" s="1"/>
  <c r="P57" i="11"/>
  <c r="O57" i="11"/>
  <c r="Q57" i="11" s="1"/>
  <c r="P56" i="11"/>
  <c r="O56" i="11"/>
  <c r="Q56" i="11" s="1"/>
  <c r="P55" i="11"/>
  <c r="O55" i="11"/>
  <c r="Q55" i="11" s="1"/>
  <c r="P54" i="11"/>
  <c r="O54" i="11"/>
  <c r="Q54" i="11" s="1"/>
  <c r="P53" i="11"/>
  <c r="O53" i="11"/>
  <c r="Q53" i="11" s="1"/>
  <c r="P52" i="11"/>
  <c r="O52" i="11"/>
  <c r="Q52" i="11" s="1"/>
  <c r="P51" i="11"/>
  <c r="O51" i="11"/>
  <c r="Q51" i="11" s="1"/>
  <c r="P50" i="11"/>
  <c r="O50" i="11"/>
  <c r="Q50" i="11" s="1"/>
  <c r="P49" i="11"/>
  <c r="O49" i="11"/>
  <c r="Q49" i="11" s="1"/>
  <c r="P48" i="11"/>
  <c r="O48" i="11"/>
  <c r="Q48" i="11" s="1"/>
  <c r="P47" i="11"/>
  <c r="O47" i="11"/>
  <c r="Q47" i="11" s="1"/>
  <c r="P46" i="11"/>
  <c r="O46" i="11"/>
  <c r="Q46" i="11" s="1"/>
  <c r="P45" i="11"/>
  <c r="O45" i="11"/>
  <c r="Q45" i="11" s="1"/>
  <c r="P44" i="11"/>
  <c r="O44" i="11"/>
  <c r="Q44" i="11" s="1"/>
  <c r="P43" i="11"/>
  <c r="O43" i="11"/>
  <c r="Q43" i="11" s="1"/>
  <c r="P42" i="11"/>
  <c r="O42" i="11"/>
  <c r="Q42" i="11" s="1"/>
  <c r="P41" i="11"/>
  <c r="O41" i="11"/>
  <c r="Q41" i="11" s="1"/>
  <c r="P40" i="11"/>
  <c r="O40" i="11"/>
  <c r="Q40" i="11" s="1"/>
  <c r="P39" i="11"/>
  <c r="O39" i="11"/>
  <c r="Q39" i="11" s="1"/>
  <c r="P38" i="11"/>
  <c r="O38" i="11"/>
  <c r="Q38" i="11" s="1"/>
  <c r="P37" i="11"/>
  <c r="O37" i="11"/>
  <c r="Q37" i="11" s="1"/>
  <c r="P36" i="11"/>
  <c r="O36" i="11"/>
  <c r="Q36" i="11" s="1"/>
  <c r="P35" i="11"/>
  <c r="O35" i="11"/>
  <c r="Q35" i="11" s="1"/>
  <c r="P34" i="11"/>
  <c r="O34" i="11"/>
  <c r="Q34" i="11" s="1"/>
  <c r="P33" i="11"/>
  <c r="O33" i="11"/>
  <c r="Q33" i="11" s="1"/>
  <c r="P32" i="11"/>
  <c r="O32" i="11"/>
  <c r="Q32" i="11" s="1"/>
  <c r="P31" i="11"/>
  <c r="O31" i="11"/>
  <c r="Q31" i="11" s="1"/>
  <c r="P30" i="11"/>
  <c r="O30" i="11"/>
  <c r="Q30" i="11" s="1"/>
  <c r="P29" i="11"/>
  <c r="O29" i="11"/>
  <c r="Q29" i="11" s="1"/>
  <c r="P28" i="11"/>
  <c r="O28" i="11"/>
  <c r="Q28" i="11" s="1"/>
  <c r="P27" i="11"/>
  <c r="O27" i="11"/>
  <c r="Q27" i="11" s="1"/>
  <c r="P26" i="11"/>
  <c r="O26" i="11"/>
  <c r="Q26" i="11" s="1"/>
  <c r="P25" i="11"/>
  <c r="O25" i="11"/>
  <c r="Q25" i="11" s="1"/>
  <c r="P24" i="11"/>
  <c r="O24" i="11"/>
  <c r="Q24" i="11" s="1"/>
  <c r="P23" i="11"/>
  <c r="O23" i="11"/>
  <c r="Q23" i="11" s="1"/>
  <c r="P22" i="11"/>
  <c r="O22" i="11"/>
  <c r="Q22" i="11" s="1"/>
  <c r="P21" i="11"/>
  <c r="O21" i="11"/>
  <c r="Q21" i="11" s="1"/>
  <c r="P20" i="11"/>
  <c r="O20" i="11"/>
  <c r="Q20" i="11" s="1"/>
  <c r="P19" i="11"/>
  <c r="O19" i="11"/>
  <c r="Q19" i="11" s="1"/>
  <c r="P18" i="11"/>
  <c r="O18" i="11"/>
  <c r="Q18" i="11" s="1"/>
  <c r="P17" i="11"/>
  <c r="O17" i="11"/>
  <c r="Q17" i="11" s="1"/>
  <c r="P16" i="11"/>
  <c r="O16" i="11"/>
  <c r="Q16" i="11" s="1"/>
  <c r="P15" i="11"/>
  <c r="O15" i="11"/>
  <c r="Q15" i="11" s="1"/>
  <c r="P14" i="11"/>
  <c r="O14" i="11"/>
  <c r="Q14" i="11" s="1"/>
  <c r="P13" i="11"/>
  <c r="O13" i="11"/>
  <c r="Q13" i="11" s="1"/>
  <c r="P12" i="11"/>
  <c r="O12" i="11"/>
  <c r="Q12" i="11" s="1"/>
  <c r="P11" i="11"/>
  <c r="O11" i="11"/>
  <c r="Q11" i="11" s="1"/>
  <c r="P10" i="11"/>
  <c r="O10" i="11"/>
  <c r="Q10" i="11" s="1"/>
  <c r="P9" i="11"/>
  <c r="O9" i="11"/>
  <c r="Q9" i="11" s="1"/>
  <c r="Q6" i="11"/>
  <c r="P58" i="10"/>
  <c r="O58" i="10"/>
  <c r="Q58" i="10" s="1"/>
  <c r="P57" i="10"/>
  <c r="O57" i="10"/>
  <c r="Q57" i="10" s="1"/>
  <c r="P56" i="10"/>
  <c r="O56" i="10"/>
  <c r="Q56" i="10" s="1"/>
  <c r="P55" i="10"/>
  <c r="O55" i="10"/>
  <c r="Q55" i="10" s="1"/>
  <c r="P54" i="10"/>
  <c r="O54" i="10"/>
  <c r="Q54" i="10" s="1"/>
  <c r="P53" i="10"/>
  <c r="O53" i="10"/>
  <c r="Q53" i="10" s="1"/>
  <c r="P52" i="10"/>
  <c r="O52" i="10"/>
  <c r="Q52" i="10" s="1"/>
  <c r="P51" i="10"/>
  <c r="O51" i="10"/>
  <c r="Q51" i="10" s="1"/>
  <c r="P50" i="10"/>
  <c r="O50" i="10"/>
  <c r="Q50" i="10" s="1"/>
  <c r="P49" i="10"/>
  <c r="O49" i="10"/>
  <c r="Q49" i="10" s="1"/>
  <c r="P48" i="10"/>
  <c r="O48" i="10"/>
  <c r="Q48" i="10" s="1"/>
  <c r="P47" i="10"/>
  <c r="O47" i="10"/>
  <c r="Q47" i="10" s="1"/>
  <c r="P46" i="10"/>
  <c r="O46" i="10"/>
  <c r="Q46" i="10" s="1"/>
  <c r="P45" i="10"/>
  <c r="O45" i="10"/>
  <c r="Q45" i="10" s="1"/>
  <c r="P44" i="10"/>
  <c r="O44" i="10"/>
  <c r="Q44" i="10" s="1"/>
  <c r="P43" i="10"/>
  <c r="O43" i="10"/>
  <c r="Q43" i="10" s="1"/>
  <c r="P42" i="10"/>
  <c r="O42" i="10"/>
  <c r="Q42" i="10" s="1"/>
  <c r="P41" i="10"/>
  <c r="O41" i="10"/>
  <c r="Q41" i="10" s="1"/>
  <c r="P40" i="10"/>
  <c r="O40" i="10"/>
  <c r="Q40" i="10" s="1"/>
  <c r="P39" i="10"/>
  <c r="O39" i="10"/>
  <c r="Q39" i="10" s="1"/>
  <c r="P38" i="10"/>
  <c r="O38" i="10"/>
  <c r="Q38" i="10" s="1"/>
  <c r="P37" i="10"/>
  <c r="O37" i="10"/>
  <c r="Q37" i="10" s="1"/>
  <c r="P36" i="10"/>
  <c r="O36" i="10"/>
  <c r="Q36" i="10" s="1"/>
  <c r="P35" i="10"/>
  <c r="O35" i="10"/>
  <c r="Q35" i="10" s="1"/>
  <c r="P34" i="10"/>
  <c r="O34" i="10"/>
  <c r="Q34" i="10" s="1"/>
  <c r="P33" i="10"/>
  <c r="O33" i="10"/>
  <c r="Q33" i="10" s="1"/>
  <c r="P32" i="10"/>
  <c r="O32" i="10"/>
  <c r="Q32" i="10" s="1"/>
  <c r="P31" i="10"/>
  <c r="O31" i="10"/>
  <c r="Q31" i="10" s="1"/>
  <c r="P30" i="10"/>
  <c r="O30" i="10"/>
  <c r="Q30" i="10" s="1"/>
  <c r="P29" i="10"/>
  <c r="O29" i="10"/>
  <c r="Q29" i="10" s="1"/>
  <c r="P28" i="10"/>
  <c r="O28" i="10"/>
  <c r="Q28" i="10" s="1"/>
  <c r="P27" i="10"/>
  <c r="O27" i="10"/>
  <c r="Q27" i="10" s="1"/>
  <c r="P26" i="10"/>
  <c r="O26" i="10"/>
  <c r="Q26" i="10" s="1"/>
  <c r="P25" i="10"/>
  <c r="O25" i="10"/>
  <c r="Q25" i="10" s="1"/>
  <c r="P24" i="10"/>
  <c r="O24" i="10"/>
  <c r="Q24" i="10" s="1"/>
  <c r="P23" i="10"/>
  <c r="O23" i="10"/>
  <c r="Q23" i="10" s="1"/>
  <c r="P22" i="10"/>
  <c r="O22" i="10"/>
  <c r="Q22" i="10" s="1"/>
  <c r="P21" i="10"/>
  <c r="O21" i="10"/>
  <c r="Q21" i="10" s="1"/>
  <c r="P20" i="10"/>
  <c r="O20" i="10"/>
  <c r="Q20" i="10" s="1"/>
  <c r="P19" i="10"/>
  <c r="O19" i="10"/>
  <c r="Q19" i="10" s="1"/>
  <c r="P18" i="10"/>
  <c r="O18" i="10"/>
  <c r="Q18" i="10" s="1"/>
  <c r="P17" i="10"/>
  <c r="O17" i="10"/>
  <c r="Q17" i="10" s="1"/>
  <c r="P16" i="10"/>
  <c r="O16" i="10"/>
  <c r="Q16" i="10" s="1"/>
  <c r="P15" i="10"/>
  <c r="O15" i="10"/>
  <c r="Q15" i="10" s="1"/>
  <c r="P14" i="10"/>
  <c r="O14" i="10"/>
  <c r="Q14" i="10" s="1"/>
  <c r="P13" i="10"/>
  <c r="O13" i="10"/>
  <c r="Q13" i="10" s="1"/>
  <c r="P12" i="10"/>
  <c r="O12" i="10"/>
  <c r="Q12" i="10" s="1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P30" i="9"/>
  <c r="P29" i="9"/>
  <c r="P28" i="9"/>
  <c r="P27" i="9"/>
  <c r="P25" i="9"/>
  <c r="P5" i="9"/>
  <c r="P22" i="9"/>
  <c r="P18" i="9"/>
  <c r="P15" i="9"/>
  <c r="P9" i="9"/>
  <c r="P8" i="9"/>
  <c r="P26" i="9"/>
  <c r="P23" i="9"/>
  <c r="P21" i="9"/>
  <c r="P24" i="9"/>
  <c r="P6" i="9"/>
  <c r="P16" i="9"/>
  <c r="P19" i="9"/>
  <c r="P20" i="9"/>
  <c r="P17" i="9"/>
  <c r="P14" i="9"/>
  <c r="P12" i="9"/>
  <c r="P13" i="9"/>
  <c r="P10" i="9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58" i="5"/>
  <c r="O58" i="5"/>
  <c r="P57" i="5"/>
  <c r="O57" i="5"/>
  <c r="P56" i="5"/>
  <c r="O56" i="5"/>
  <c r="P55" i="5"/>
  <c r="O55" i="5"/>
  <c r="P54" i="5"/>
  <c r="O54" i="5"/>
  <c r="P53" i="5"/>
  <c r="O53" i="5"/>
  <c r="Q53" i="5" s="1"/>
  <c r="P52" i="5"/>
  <c r="O52" i="5"/>
  <c r="P51" i="5"/>
  <c r="O51" i="5"/>
  <c r="Q51" i="5" s="1"/>
  <c r="P50" i="5"/>
  <c r="O50" i="5"/>
  <c r="P49" i="5"/>
  <c r="O49" i="5"/>
  <c r="Q49" i="5" s="1"/>
  <c r="P48" i="5"/>
  <c r="O48" i="5"/>
  <c r="P47" i="5"/>
  <c r="O47" i="5"/>
  <c r="Q47" i="5" s="1"/>
  <c r="P46" i="5"/>
  <c r="O46" i="5"/>
  <c r="P45" i="5"/>
  <c r="O45" i="5"/>
  <c r="Q45" i="5" s="1"/>
  <c r="P44" i="5"/>
  <c r="O44" i="5"/>
  <c r="P43" i="5"/>
  <c r="O43" i="5"/>
  <c r="Q43" i="5" s="1"/>
  <c r="P42" i="5"/>
  <c r="O42" i="5"/>
  <c r="P41" i="5"/>
  <c r="O41" i="5"/>
  <c r="Q41" i="5" s="1"/>
  <c r="P40" i="5"/>
  <c r="O40" i="5"/>
  <c r="P39" i="5"/>
  <c r="O39" i="5"/>
  <c r="Q39" i="5" s="1"/>
  <c r="P38" i="5"/>
  <c r="O38" i="5"/>
  <c r="P37" i="5"/>
  <c r="O37" i="5"/>
  <c r="Q37" i="5" s="1"/>
  <c r="P36" i="5"/>
  <c r="O36" i="5"/>
  <c r="P35" i="5"/>
  <c r="O35" i="5"/>
  <c r="Q35" i="5" s="1"/>
  <c r="P34" i="5"/>
  <c r="O34" i="5"/>
  <c r="P33" i="5"/>
  <c r="O33" i="5"/>
  <c r="Q33" i="5" s="1"/>
  <c r="P32" i="5"/>
  <c r="O32" i="5"/>
  <c r="P31" i="5"/>
  <c r="O31" i="5"/>
  <c r="Q31" i="5" s="1"/>
  <c r="P30" i="5"/>
  <c r="O30" i="5"/>
  <c r="P29" i="5"/>
  <c r="O29" i="5"/>
  <c r="Q29" i="5" s="1"/>
  <c r="P28" i="5"/>
  <c r="O28" i="5"/>
  <c r="P27" i="5"/>
  <c r="O27" i="5"/>
  <c r="Q27" i="5" s="1"/>
  <c r="P26" i="5"/>
  <c r="O26" i="5"/>
  <c r="P25" i="5"/>
  <c r="O25" i="5"/>
  <c r="Q25" i="5" s="1"/>
  <c r="P24" i="5"/>
  <c r="O24" i="5"/>
  <c r="P23" i="5"/>
  <c r="O23" i="5"/>
  <c r="Q23" i="5" s="1"/>
  <c r="P22" i="5"/>
  <c r="O22" i="5"/>
  <c r="P21" i="5"/>
  <c r="O21" i="5"/>
  <c r="Q21" i="5" s="1"/>
  <c r="P20" i="5"/>
  <c r="O20" i="5"/>
  <c r="P19" i="5"/>
  <c r="O19" i="5"/>
  <c r="Q19" i="5" s="1"/>
  <c r="P18" i="5"/>
  <c r="O18" i="5"/>
  <c r="P17" i="5"/>
  <c r="O17" i="5"/>
  <c r="Q17" i="5" s="1"/>
  <c r="P16" i="5"/>
  <c r="O16" i="5"/>
  <c r="P15" i="5"/>
  <c r="O15" i="5"/>
  <c r="Q15" i="5" s="1"/>
  <c r="P14" i="5"/>
  <c r="O14" i="5"/>
  <c r="Q7" i="5"/>
  <c r="Q13" i="5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36" i="4"/>
  <c r="O36" i="4"/>
  <c r="P37" i="4"/>
  <c r="O37" i="4"/>
  <c r="P42" i="4"/>
  <c r="O42" i="4"/>
  <c r="Q41" i="4"/>
  <c r="Q40" i="4"/>
  <c r="Q39" i="4"/>
  <c r="Q38" i="4"/>
  <c r="Q35" i="4"/>
  <c r="Q21" i="4"/>
  <c r="Q31" i="4"/>
  <c r="Q34" i="4"/>
  <c r="Q33" i="4"/>
  <c r="Q26" i="4"/>
  <c r="Q27" i="4"/>
  <c r="Q28" i="4"/>
  <c r="Q32" i="4"/>
  <c r="Q19" i="4"/>
  <c r="Q11" i="4"/>
  <c r="Q30" i="4"/>
  <c r="Q29" i="4"/>
  <c r="Q20" i="4"/>
  <c r="Q25" i="4"/>
  <c r="Q23" i="4"/>
  <c r="Q24" i="4"/>
  <c r="Q13" i="4"/>
  <c r="Q22" i="4"/>
  <c r="Q18" i="4"/>
  <c r="Q17" i="4"/>
  <c r="Q16" i="4"/>
  <c r="Q14" i="4"/>
  <c r="Q12" i="4"/>
  <c r="Q5" i="4"/>
  <c r="Q7" i="4"/>
  <c r="Q10" i="4"/>
  <c r="Q9" i="4"/>
  <c r="Q4" i="4"/>
  <c r="Q6" i="4"/>
  <c r="P54" i="3"/>
  <c r="O54" i="3"/>
  <c r="P53" i="3"/>
  <c r="O53" i="3"/>
  <c r="Q53" i="3" s="1"/>
  <c r="P52" i="3"/>
  <c r="O52" i="3"/>
  <c r="P51" i="3"/>
  <c r="O51" i="3"/>
  <c r="Q51" i="3" s="1"/>
  <c r="P50" i="3"/>
  <c r="O50" i="3"/>
  <c r="P49" i="3"/>
  <c r="O49" i="3"/>
  <c r="Q49" i="3" s="1"/>
  <c r="P48" i="3"/>
  <c r="O48" i="3"/>
  <c r="P47" i="3"/>
  <c r="O47" i="3"/>
  <c r="Q47" i="3" s="1"/>
  <c r="P46" i="3"/>
  <c r="O46" i="3"/>
  <c r="P45" i="3"/>
  <c r="O45" i="3"/>
  <c r="Q45" i="3" s="1"/>
  <c r="P44" i="3"/>
  <c r="O44" i="3"/>
  <c r="P43" i="3"/>
  <c r="O43" i="3"/>
  <c r="Q43" i="3" s="1"/>
  <c r="P42" i="3"/>
  <c r="O42" i="3"/>
  <c r="P41" i="3"/>
  <c r="O41" i="3"/>
  <c r="Q41" i="3" s="1"/>
  <c r="P40" i="3"/>
  <c r="O40" i="3"/>
  <c r="P39" i="3"/>
  <c r="O39" i="3"/>
  <c r="Q39" i="3" s="1"/>
  <c r="P38" i="3"/>
  <c r="O38" i="3"/>
  <c r="P37" i="3"/>
  <c r="O37" i="3"/>
  <c r="Q37" i="3" s="1"/>
  <c r="P36" i="3"/>
  <c r="O36" i="3"/>
  <c r="P35" i="3"/>
  <c r="O35" i="3"/>
  <c r="Q35" i="3" s="1"/>
  <c r="P34" i="3"/>
  <c r="O34" i="3"/>
  <c r="P33" i="3"/>
  <c r="O33" i="3"/>
  <c r="Q33" i="3" s="1"/>
  <c r="P32" i="3"/>
  <c r="O32" i="3"/>
  <c r="P31" i="3"/>
  <c r="O31" i="3"/>
  <c r="Q31" i="3" s="1"/>
  <c r="P30" i="3"/>
  <c r="O30" i="3"/>
  <c r="P29" i="3"/>
  <c r="O29" i="3"/>
  <c r="Q29" i="3" s="1"/>
  <c r="P28" i="3"/>
  <c r="O28" i="3"/>
  <c r="P27" i="3"/>
  <c r="O27" i="3"/>
  <c r="Q27" i="3" s="1"/>
  <c r="P26" i="3"/>
  <c r="O26" i="3"/>
  <c r="P25" i="3"/>
  <c r="O25" i="3"/>
  <c r="Q25" i="3" s="1"/>
  <c r="P24" i="3"/>
  <c r="O24" i="3"/>
  <c r="P23" i="3"/>
  <c r="O23" i="3"/>
  <c r="Q23" i="3" s="1"/>
  <c r="P22" i="3"/>
  <c r="O22" i="3"/>
  <c r="P21" i="3"/>
  <c r="O21" i="3"/>
  <c r="Q21" i="3" s="1"/>
  <c r="P20" i="3"/>
  <c r="O20" i="3"/>
  <c r="P19" i="3"/>
  <c r="O19" i="3"/>
  <c r="P18" i="3"/>
  <c r="O18" i="3"/>
  <c r="Q16" i="3"/>
  <c r="Q17" i="3"/>
  <c r="Q15" i="3"/>
  <c r="Q12" i="3"/>
  <c r="Q14" i="3"/>
  <c r="Q13" i="3"/>
  <c r="Q4" i="3"/>
  <c r="Q11" i="3"/>
  <c r="Q10" i="3"/>
  <c r="Q7" i="3"/>
  <c r="Q9" i="3"/>
  <c r="Q6" i="3"/>
  <c r="Q19" i="3" l="1"/>
  <c r="P51" i="18"/>
  <c r="Q19" i="16"/>
  <c r="Q21" i="16"/>
  <c r="Q23" i="16"/>
  <c r="Q25" i="16"/>
  <c r="Q27" i="16"/>
  <c r="Q29" i="16"/>
  <c r="Q31" i="16"/>
  <c r="Q33" i="16"/>
  <c r="Q35" i="16"/>
  <c r="Q37" i="16"/>
  <c r="Q39" i="16"/>
  <c r="Q41" i="16"/>
  <c r="Q43" i="16"/>
  <c r="Q45" i="16"/>
  <c r="Q47" i="16"/>
  <c r="Q49" i="16"/>
  <c r="Q51" i="16"/>
  <c r="Q53" i="16"/>
  <c r="Q55" i="16"/>
  <c r="Q57" i="16"/>
  <c r="Q59" i="16"/>
  <c r="Q10" i="14"/>
  <c r="Q5" i="14"/>
  <c r="Q24" i="15"/>
  <c r="Q38" i="15"/>
  <c r="Q40" i="15"/>
  <c r="Q42" i="15"/>
  <c r="Q44" i="15"/>
  <c r="Q46" i="15"/>
  <c r="Q48" i="15"/>
  <c r="Q50" i="15"/>
  <c r="Q52" i="15"/>
  <c r="Q54" i="15"/>
  <c r="Q56" i="15"/>
  <c r="Q58" i="15"/>
  <c r="Q47" i="15"/>
  <c r="Q49" i="15"/>
  <c r="Q51" i="15"/>
  <c r="Q53" i="15"/>
  <c r="Q55" i="15"/>
  <c r="Q57" i="15"/>
  <c r="Q59" i="15"/>
  <c r="Q26" i="15"/>
  <c r="Q28" i="15"/>
  <c r="Q30" i="15"/>
  <c r="Q32" i="15"/>
  <c r="Q34" i="15"/>
  <c r="Q36" i="15"/>
  <c r="Q11" i="13"/>
  <c r="Q37" i="4"/>
  <c r="Q43" i="4"/>
  <c r="Q45" i="4"/>
  <c r="Q47" i="4"/>
  <c r="Q49" i="4"/>
  <c r="Q51" i="4"/>
  <c r="Q53" i="4"/>
  <c r="Q55" i="4"/>
  <c r="Q32" i="12"/>
  <c r="P40" i="9"/>
  <c r="P42" i="9"/>
  <c r="P44" i="9"/>
  <c r="P46" i="9"/>
  <c r="P48" i="9"/>
  <c r="P50" i="9"/>
  <c r="P52" i="9"/>
  <c r="P54" i="9"/>
  <c r="P39" i="9"/>
  <c r="P41" i="9"/>
  <c r="P43" i="9"/>
  <c r="P45" i="9"/>
  <c r="P47" i="9"/>
  <c r="P49" i="9"/>
  <c r="P51" i="9"/>
  <c r="P53" i="9"/>
  <c r="P55" i="9"/>
  <c r="Q49" i="19"/>
  <c r="Q17" i="19"/>
  <c r="Q15" i="17"/>
  <c r="Q55" i="19"/>
  <c r="Q47" i="19"/>
  <c r="Q39" i="19"/>
  <c r="Q31" i="19"/>
  <c r="Q23" i="19"/>
  <c r="Q18" i="3"/>
  <c r="Q20" i="3"/>
  <c r="Q22" i="3"/>
  <c r="Q24" i="3"/>
  <c r="Q26" i="3"/>
  <c r="Q28" i="3"/>
  <c r="Q30" i="3"/>
  <c r="Q32" i="3"/>
  <c r="Q34" i="3"/>
  <c r="Q36" i="3"/>
  <c r="Q38" i="3"/>
  <c r="Q40" i="3"/>
  <c r="Q42" i="3"/>
  <c r="Q44" i="3"/>
  <c r="Q46" i="3"/>
  <c r="Q48" i="3"/>
  <c r="Q50" i="3"/>
  <c r="Q52" i="3"/>
  <c r="Q54" i="3"/>
  <c r="Q42" i="4"/>
  <c r="Q36" i="4"/>
  <c r="Q44" i="4"/>
  <c r="Q46" i="4"/>
  <c r="Q48" i="4"/>
  <c r="Q50" i="4"/>
  <c r="Q52" i="4"/>
  <c r="Q54" i="4"/>
  <c r="Q56" i="4"/>
  <c r="Q5" i="5"/>
  <c r="Q10" i="5"/>
  <c r="Q12" i="5"/>
  <c r="Q14" i="5"/>
  <c r="Q16" i="5"/>
  <c r="Q18" i="5"/>
  <c r="Q20" i="5"/>
  <c r="Q22" i="5"/>
  <c r="Q24" i="5"/>
  <c r="Q26" i="5"/>
  <c r="Q28" i="5"/>
  <c r="Q30" i="5"/>
  <c r="Q32" i="5"/>
  <c r="Q34" i="5"/>
  <c r="Q36" i="5"/>
  <c r="Q38" i="5"/>
  <c r="Q40" i="5"/>
  <c r="Q42" i="5"/>
  <c r="Q44" i="5"/>
  <c r="Q46" i="5"/>
  <c r="Q48" i="5"/>
  <c r="Q50" i="5"/>
  <c r="Q52" i="5"/>
  <c r="Q31" i="17"/>
  <c r="Q54" i="5"/>
  <c r="Q56" i="5"/>
  <c r="Q58" i="5"/>
  <c r="Q14" i="6"/>
  <c r="Q16" i="6"/>
  <c r="Q18" i="6"/>
  <c r="Q20" i="6"/>
  <c r="Q22" i="6"/>
  <c r="Q24" i="6"/>
  <c r="Q26" i="6"/>
  <c r="Q28" i="6"/>
  <c r="Q30" i="6"/>
  <c r="Q32" i="6"/>
  <c r="Q34" i="6"/>
  <c r="Q36" i="6"/>
  <c r="Q38" i="6"/>
  <c r="Q40" i="6"/>
  <c r="Q42" i="6"/>
  <c r="Q44" i="6"/>
  <c r="Q46" i="6"/>
  <c r="Q48" i="6"/>
  <c r="Q50" i="6"/>
  <c r="Q52" i="6"/>
  <c r="Q54" i="6"/>
  <c r="Q56" i="6"/>
  <c r="Q58" i="6"/>
  <c r="P31" i="9"/>
  <c r="P32" i="9"/>
  <c r="P34" i="9"/>
  <c r="P36" i="9"/>
  <c r="P38" i="9"/>
  <c r="Q11" i="17"/>
  <c r="Q13" i="17"/>
  <c r="Q28" i="17"/>
  <c r="Q30" i="17"/>
  <c r="Q43" i="17"/>
  <c r="Q45" i="17"/>
  <c r="Q56" i="19"/>
  <c r="Q52" i="19"/>
  <c r="Q48" i="19"/>
  <c r="Q44" i="19"/>
  <c r="Q40" i="19"/>
  <c r="Q36" i="19"/>
  <c r="Q32" i="19"/>
  <c r="Q28" i="19"/>
  <c r="Q24" i="19"/>
  <c r="Q20" i="19"/>
  <c r="P49" i="18"/>
  <c r="P47" i="18"/>
  <c r="P45" i="18"/>
  <c r="P43" i="18"/>
  <c r="P41" i="18"/>
  <c r="P39" i="18"/>
  <c r="P37" i="18"/>
  <c r="P35" i="18"/>
  <c r="P33" i="18"/>
  <c r="P31" i="18"/>
  <c r="P29" i="18"/>
  <c r="P27" i="18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5" i="5"/>
  <c r="Q57" i="5"/>
  <c r="Q13" i="6"/>
  <c r="Q15" i="6"/>
  <c r="Q17" i="6"/>
  <c r="Q19" i="6"/>
  <c r="Q21" i="6"/>
  <c r="Q23" i="6"/>
  <c r="Q25" i="6"/>
  <c r="Q27" i="6"/>
  <c r="Q29" i="6"/>
  <c r="Q31" i="6"/>
  <c r="Q33" i="6"/>
  <c r="Q35" i="6"/>
  <c r="Q37" i="6"/>
  <c r="Q39" i="6"/>
  <c r="Q41" i="6"/>
  <c r="Q43" i="6"/>
  <c r="Q45" i="6"/>
  <c r="Q47" i="6"/>
  <c r="Q49" i="6"/>
  <c r="Q51" i="6"/>
  <c r="Q53" i="6"/>
  <c r="Q55" i="6"/>
  <c r="Q57" i="6"/>
  <c r="P33" i="9"/>
  <c r="P35" i="9"/>
  <c r="P37" i="9"/>
  <c r="Q12" i="17"/>
  <c r="Q14" i="17"/>
  <c r="Q27" i="17"/>
  <c r="Q29" i="17"/>
  <c r="Q44" i="17"/>
  <c r="Q46" i="17"/>
  <c r="Q54" i="19"/>
  <c r="Q50" i="19"/>
  <c r="Q46" i="19"/>
  <c r="Q42" i="19"/>
  <c r="Q38" i="19"/>
  <c r="Q34" i="19"/>
  <c r="Q30" i="19"/>
  <c r="Q26" i="19"/>
  <c r="Q22" i="19"/>
  <c r="Q18" i="19"/>
  <c r="P59" i="18"/>
  <c r="P50" i="18"/>
  <c r="P48" i="18"/>
  <c r="P46" i="18"/>
  <c r="P44" i="18"/>
  <c r="P42" i="18"/>
  <c r="P40" i="18"/>
  <c r="P38" i="18"/>
  <c r="P36" i="18"/>
  <c r="P34" i="18"/>
  <c r="P32" i="18"/>
  <c r="P30" i="18"/>
  <c r="P28" i="18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12" i="6"/>
  <c r="Q11" i="6"/>
  <c r="Q10" i="6"/>
  <c r="Q8" i="6"/>
  <c r="Q6" i="6"/>
  <c r="Q11" i="5"/>
  <c r="Q9" i="5"/>
  <c r="P9" i="18"/>
  <c r="P11" i="18"/>
  <c r="P5" i="18"/>
  <c r="Q7" i="14"/>
  <c r="Q5" i="13"/>
  <c r="Q6" i="13"/>
  <c r="Q8" i="13"/>
  <c r="Q4" i="12"/>
  <c r="Q5" i="11"/>
  <c r="Q8" i="11"/>
  <c r="Q9" i="6"/>
  <c r="Q5" i="6"/>
  <c r="Q4" i="5"/>
  <c r="Q4" i="19"/>
  <c r="P10" i="18"/>
  <c r="P6" i="18"/>
  <c r="Q4" i="10"/>
  <c r="Q5" i="15"/>
  <c r="Q4" i="1"/>
  <c r="P4" i="18"/>
  <c r="P7" i="18"/>
  <c r="Q4" i="14"/>
  <c r="Q6" i="16"/>
  <c r="Q4" i="6"/>
  <c r="Q6" i="5"/>
  <c r="P4" i="9"/>
  <c r="Q4" i="13"/>
  <c r="Q4" i="11"/>
  <c r="Q8" i="4"/>
  <c r="Q5" i="3"/>
</calcChain>
</file>

<file path=xl/sharedStrings.xml><?xml version="1.0" encoding="utf-8"?>
<sst xmlns="http://schemas.openxmlformats.org/spreadsheetml/2006/main" count="1658" uniqueCount="659">
  <si>
    <t>Rang</t>
  </si>
  <si>
    <t>Comb.nr</t>
  </si>
  <si>
    <t>Paard</t>
  </si>
  <si>
    <t>pe_nr</t>
  </si>
  <si>
    <t>Kl.</t>
  </si>
  <si>
    <t>Cat.</t>
  </si>
  <si>
    <t>Ver.plaats.</t>
  </si>
  <si>
    <t>Ruiter</t>
  </si>
  <si>
    <t>W1</t>
  </si>
  <si>
    <t>W2</t>
  </si>
  <si>
    <t>W3</t>
  </si>
  <si>
    <t>W4</t>
  </si>
  <si>
    <t>W5</t>
  </si>
  <si>
    <t>W6</t>
  </si>
  <si>
    <t>Punten</t>
  </si>
  <si>
    <t>Hulpkolom1</t>
  </si>
  <si>
    <t>Hulpkolom2</t>
  </si>
  <si>
    <t>Gereden wedstrijden</t>
  </si>
  <si>
    <t>721126JA</t>
  </si>
  <si>
    <t>Maartje van der Aa (Sel)</t>
  </si>
  <si>
    <t>Justin</t>
  </si>
  <si>
    <t>Z1</t>
  </si>
  <si>
    <t>E</t>
  </si>
  <si>
    <t>Drunen</t>
  </si>
  <si>
    <t>758308CS</t>
  </si>
  <si>
    <t>Micky Schelstraete (Sel)</t>
  </si>
  <si>
    <t>Castenrayseweg's Evita WNE</t>
  </si>
  <si>
    <t>D</t>
  </si>
  <si>
    <t>Sint-Michielsgestel</t>
  </si>
  <si>
    <t>665048PG</t>
  </si>
  <si>
    <t>Lara van Gaal (Sel)</t>
  </si>
  <si>
    <t>Prestige</t>
  </si>
  <si>
    <t>Den Dungen</t>
  </si>
  <si>
    <t>668523IO</t>
  </si>
  <si>
    <t>Carlijn Van Oerle (Sel)</t>
  </si>
  <si>
    <t>India</t>
  </si>
  <si>
    <t>Boxtel</t>
  </si>
  <si>
    <t>626652MB</t>
  </si>
  <si>
    <t>Romy van de Borne (Sel)</t>
  </si>
  <si>
    <t>Macho</t>
  </si>
  <si>
    <t>Oisterwijk</t>
  </si>
  <si>
    <t>670269CV</t>
  </si>
  <si>
    <t>Myrna Voets (Sel)</t>
  </si>
  <si>
    <t>Cizzy I H</t>
  </si>
  <si>
    <t>Schyndel</t>
  </si>
  <si>
    <t>Berlicum</t>
  </si>
  <si>
    <t>609363JB</t>
  </si>
  <si>
    <t>Lisa Bekkers (Sel)</t>
  </si>
  <si>
    <t>Jonkers' Pieter</t>
  </si>
  <si>
    <t>Z2</t>
  </si>
  <si>
    <t>Liempde</t>
  </si>
  <si>
    <t>737619DH</t>
  </si>
  <si>
    <t>Guusje van Heeswijk (Sel)</t>
  </si>
  <si>
    <t>Don Diego</t>
  </si>
  <si>
    <t>Oirschot</t>
  </si>
  <si>
    <t>572213AB</t>
  </si>
  <si>
    <t>Anjershof Harmony</t>
  </si>
  <si>
    <t>757077SH</t>
  </si>
  <si>
    <t>SULAATIKS VINGINO</t>
  </si>
  <si>
    <t>683717BR</t>
  </si>
  <si>
    <t>Noa van Rijbroek (Sel)</t>
  </si>
  <si>
    <t>Jenarc's Black Magic</t>
  </si>
  <si>
    <t>552980NB</t>
  </si>
  <si>
    <t>Nocturn Van De Beekerheide</t>
  </si>
  <si>
    <t>650890BN</t>
  </si>
  <si>
    <t>Lauren Neville (Sel)</t>
  </si>
  <si>
    <t>Blokland's Hoeve's Amor</t>
  </si>
  <si>
    <t>Vught</t>
  </si>
  <si>
    <t>667095IA</t>
  </si>
  <si>
    <t>Nikki Van Alebeek (Sel)</t>
  </si>
  <si>
    <t>Iscar</t>
  </si>
  <si>
    <t>683051GS</t>
  </si>
  <si>
    <t>Danique Swinkels (Sel)</t>
  </si>
  <si>
    <t>Golden Saco</t>
  </si>
  <si>
    <t>Moergestel</t>
  </si>
  <si>
    <t>721373PR</t>
  </si>
  <si>
    <t>Sofie van Rooij (Sel)</t>
  </si>
  <si>
    <t>Pancho</t>
  </si>
  <si>
    <t>B</t>
  </si>
  <si>
    <t>Jacobus, PC Sint</t>
  </si>
  <si>
    <t>756770FR</t>
  </si>
  <si>
    <t>Nina van Rooij (Sel)</t>
  </si>
  <si>
    <t>First Flight</t>
  </si>
  <si>
    <t>736750DT</t>
  </si>
  <si>
    <t>Anne Teulings (Sel)</t>
  </si>
  <si>
    <t>Djo-djo</t>
  </si>
  <si>
    <t>Reambo (hsv.), PC</t>
  </si>
  <si>
    <t>731703BO</t>
  </si>
  <si>
    <t>Iris van Olphen (Sel)</t>
  </si>
  <si>
    <t>Bleske</t>
  </si>
  <si>
    <t>729976BM</t>
  </si>
  <si>
    <t>Dana Maas (Sel)</t>
  </si>
  <si>
    <t>Blackhill Charisma</t>
  </si>
  <si>
    <t>Leijeruiters Helvoirt (pv), PC de</t>
  </si>
  <si>
    <t>733671RV</t>
  </si>
  <si>
    <t>Michelle Verlouw (Sel)</t>
  </si>
  <si>
    <t>Richter's Prince</t>
  </si>
  <si>
    <t>Gelderse Boys (PSV), PC</t>
  </si>
  <si>
    <t>734836UB</t>
  </si>
  <si>
    <t>Nina Brands (Sel)</t>
  </si>
  <si>
    <t>Unlimited's Jens</t>
  </si>
  <si>
    <t>A</t>
  </si>
  <si>
    <t>Halster (RSV), PC 't</t>
  </si>
  <si>
    <t>748206MS</t>
  </si>
  <si>
    <t>Roos van Sprang (Sel)</t>
  </si>
  <si>
    <t>Mercus Tessa</t>
  </si>
  <si>
    <t>Toekomst, PC de</t>
  </si>
  <si>
    <t>757432PO</t>
  </si>
  <si>
    <t>Bobbie van den Oever (Sel)</t>
  </si>
  <si>
    <t>Puck</t>
  </si>
  <si>
    <t>Pluvinel Maren-Kessel (PSV), PC</t>
  </si>
  <si>
    <t>751355SH</t>
  </si>
  <si>
    <t>Tess van den Hurk (Sel)</t>
  </si>
  <si>
    <t>Symfony</t>
  </si>
  <si>
    <t>Pikeurtjes, PC de</t>
  </si>
  <si>
    <t>756020LK</t>
  </si>
  <si>
    <t>Gwen van Koetsveld (Sel)</t>
  </si>
  <si>
    <t>Lucky</t>
  </si>
  <si>
    <t>758950BH</t>
  </si>
  <si>
    <t>Jens Heesakkers (Sel)</t>
  </si>
  <si>
    <t>Bubbels</t>
  </si>
  <si>
    <t>Cowboys Berlicum, PC de</t>
  </si>
  <si>
    <t>756097JH</t>
  </si>
  <si>
    <t>Jolly Jumper</t>
  </si>
  <si>
    <t>694488SH</t>
  </si>
  <si>
    <t>Lisa Heesakkers (Sel)</t>
  </si>
  <si>
    <t>Sweet Chili</t>
  </si>
  <si>
    <t>706665MB</t>
  </si>
  <si>
    <t>Lieke de Bresser (Sel)</t>
  </si>
  <si>
    <t>Mistingwett</t>
  </si>
  <si>
    <t>C</t>
  </si>
  <si>
    <t>743747LB</t>
  </si>
  <si>
    <t>Jasmijn van den Brand (Sel)</t>
  </si>
  <si>
    <t>Lonneke</t>
  </si>
  <si>
    <t>710887KB</t>
  </si>
  <si>
    <t>Indy van Breugel (Sel)</t>
  </si>
  <si>
    <t>Kantje's Floor</t>
  </si>
  <si>
    <t>Michaël (RSV), PC Sint</t>
  </si>
  <si>
    <t>732248EB</t>
  </si>
  <si>
    <t>Romy Blijleven (Sel)</t>
  </si>
  <si>
    <t>Excellent Soraya</t>
  </si>
  <si>
    <t>Duinrakkertjes, PC de</t>
  </si>
  <si>
    <t>742454AL</t>
  </si>
  <si>
    <t>Anouk de Looijer (Sel)</t>
  </si>
  <si>
    <t>Ariena Hoeve Cinderella</t>
  </si>
  <si>
    <t>744563MB</t>
  </si>
  <si>
    <t>Imke van Baast (Sel)</t>
  </si>
  <si>
    <t>Moondance</t>
  </si>
  <si>
    <t>Edele Ros, PC Het</t>
  </si>
  <si>
    <t>Rosmalen</t>
  </si>
  <si>
    <t>746222BW</t>
  </si>
  <si>
    <t>Samantha Wolfert (Sel)</t>
  </si>
  <si>
    <t>Bono</t>
  </si>
  <si>
    <t>741379KS</t>
  </si>
  <si>
    <t>Sophie Steenbakkers (Sel)</t>
  </si>
  <si>
    <t>Kantje's Zanzibar</t>
  </si>
  <si>
    <t>Drie Beerzen (PSV), PC de</t>
  </si>
  <si>
    <t>756961NB</t>
  </si>
  <si>
    <t>Sanne Buijs (Sel)</t>
  </si>
  <si>
    <t>Poycos</t>
  </si>
  <si>
    <t>734837WW</t>
  </si>
  <si>
    <t>Bernice Wolfs (Sel)</t>
  </si>
  <si>
    <t>Waku Waku</t>
  </si>
  <si>
    <t>730321JB</t>
  </si>
  <si>
    <t>Romi Bloemsma (Sel)</t>
  </si>
  <si>
    <t>Joris</t>
  </si>
  <si>
    <t>Taxandria (PSV), PC</t>
  </si>
  <si>
    <t>743518MB</t>
  </si>
  <si>
    <t>Feline Bogert (Sel)</t>
  </si>
  <si>
    <t>Mon-amie</t>
  </si>
  <si>
    <t>Sunny Boys (pv. Rosmalen), PC The</t>
  </si>
  <si>
    <t>719768DB</t>
  </si>
  <si>
    <t>Noor Boone (Sel)</t>
  </si>
  <si>
    <t>Davinci Van De Teugenaar</t>
  </si>
  <si>
    <t>756651OS</t>
  </si>
  <si>
    <t>Amber Schelstraete (Sel)</t>
  </si>
  <si>
    <t>Onyx Van De Kleine Vlier</t>
  </si>
  <si>
    <t>755310MV</t>
  </si>
  <si>
    <t>Milou Verhoeven (Sel)</t>
  </si>
  <si>
    <t>Maxime</t>
  </si>
  <si>
    <t>Jan van Amstel (PSV), PC</t>
  </si>
  <si>
    <t>758517SD</t>
  </si>
  <si>
    <t>Daantje van Drunen (Sel)</t>
  </si>
  <si>
    <t>Solomon</t>
  </si>
  <si>
    <t>739359BO</t>
  </si>
  <si>
    <t>Mella van den Oord (Sel)</t>
  </si>
  <si>
    <t>Basrah</t>
  </si>
  <si>
    <t>749807JT</t>
  </si>
  <si>
    <t>Inge Timmermans (Sel)</t>
  </si>
  <si>
    <t>729647EV</t>
  </si>
  <si>
    <t>Julia Verberne (Sel)</t>
  </si>
  <si>
    <t>Emos</t>
  </si>
  <si>
    <t>757641RK</t>
  </si>
  <si>
    <t>Red Rose</t>
  </si>
  <si>
    <t>744211UM</t>
  </si>
  <si>
    <t>Maud van Mil (Sel)</t>
  </si>
  <si>
    <t>Ub40</t>
  </si>
  <si>
    <t>748959EF</t>
  </si>
  <si>
    <t>Ainara Fernandez Parilo (Sel)</t>
  </si>
  <si>
    <t>calipso</t>
  </si>
  <si>
    <t>t Schijndelse Woud (PSV), PC</t>
  </si>
  <si>
    <t>696412VL</t>
  </si>
  <si>
    <t>Kiki Louwers (Sel)</t>
  </si>
  <si>
    <t>Viola Amber</t>
  </si>
  <si>
    <t>758301RB</t>
  </si>
  <si>
    <t>Renee van de Borne (Sel)</t>
  </si>
  <si>
    <t>Ramino</t>
  </si>
  <si>
    <t>Fevior (RSV), PC</t>
  </si>
  <si>
    <t>747523MD</t>
  </si>
  <si>
    <t>Nomie Donck (Sel)</t>
  </si>
  <si>
    <t>Miss Liberty</t>
  </si>
  <si>
    <t>742018NR</t>
  </si>
  <si>
    <t>Isa Raaijmakers (Sel)</t>
  </si>
  <si>
    <t>Nino</t>
  </si>
  <si>
    <t>730439DL</t>
  </si>
  <si>
    <t>Nicole Ligtvoet (Sel)</t>
  </si>
  <si>
    <t>Duke van Vreeburch</t>
  </si>
  <si>
    <t>756679OB</t>
  </si>
  <si>
    <t>Kiki Bongaerts (Sel)</t>
  </si>
  <si>
    <t>Odencer Samira</t>
  </si>
  <si>
    <t>749436MD</t>
  </si>
  <si>
    <t>Floor Dolstra (Sel)</t>
  </si>
  <si>
    <t>Mysterious Black Diamond</t>
  </si>
  <si>
    <t>752479NW</t>
  </si>
  <si>
    <t>Femke Westerveld (Sel)</t>
  </si>
  <si>
    <t>Noa BK</t>
  </si>
  <si>
    <t>Maaslanders (pv), PC de</t>
  </si>
  <si>
    <t>758467DS</t>
  </si>
  <si>
    <t>Noa Spoorenberg (Sel)</t>
  </si>
  <si>
    <t>Dreamgirl</t>
  </si>
  <si>
    <t>703809BH</t>
  </si>
  <si>
    <t>Rick Huizer (Sel)</t>
  </si>
  <si>
    <t>Batman</t>
  </si>
  <si>
    <t>756727KV</t>
  </si>
  <si>
    <t>Sabrina Verlouw (Sel)</t>
  </si>
  <si>
    <t>Kashmira Lazize</t>
  </si>
  <si>
    <t>752663MH</t>
  </si>
  <si>
    <t>Magic Dream</t>
  </si>
  <si>
    <t>745238BH</t>
  </si>
  <si>
    <t>Emma Huizer (Sel)</t>
  </si>
  <si>
    <t>759622RK</t>
  </si>
  <si>
    <t>730137IS</t>
  </si>
  <si>
    <t>Lieke Schoenmakers (Sel)</t>
  </si>
  <si>
    <t>Iduno</t>
  </si>
  <si>
    <t>L1</t>
  </si>
  <si>
    <t>721994KS</t>
  </si>
  <si>
    <t>Karlijn Sleutjes (Sel)</t>
  </si>
  <si>
    <t>Kyanda</t>
  </si>
  <si>
    <t>746715FS</t>
  </si>
  <si>
    <t>Britt van Santvoort (Sel)</t>
  </si>
  <si>
    <t>Florance</t>
  </si>
  <si>
    <t>722164BM</t>
  </si>
  <si>
    <t>Dylana van Mierlo (Sel)</t>
  </si>
  <si>
    <t>Breezer</t>
  </si>
  <si>
    <t>710169MB</t>
  </si>
  <si>
    <t>Kyra Bosch (Sel)</t>
  </si>
  <si>
    <t>match point</t>
  </si>
  <si>
    <t>737386CS</t>
  </si>
  <si>
    <t>Champagnero</t>
  </si>
  <si>
    <t>711624TW</t>
  </si>
  <si>
    <t>Tess BK</t>
  </si>
  <si>
    <t>737242DA</t>
  </si>
  <si>
    <t>Dylana</t>
  </si>
  <si>
    <t>705605PG</t>
  </si>
  <si>
    <t>Steffie van Gestel (Sel)</t>
  </si>
  <si>
    <t>Pourqoi</t>
  </si>
  <si>
    <t>664311OW</t>
  </si>
  <si>
    <t>Reggy van de Westelaken (Sel)</t>
  </si>
  <si>
    <t>Orchid's Admiraal</t>
  </si>
  <si>
    <t>745086IB</t>
  </si>
  <si>
    <t>Benthe van Baast (Sel)</t>
  </si>
  <si>
    <t>Its</t>
  </si>
  <si>
    <t>576095PM</t>
  </si>
  <si>
    <t>Julia Mallens (Sel)</t>
  </si>
  <si>
    <t>Prins Arco</t>
  </si>
  <si>
    <t>711214YH</t>
  </si>
  <si>
    <t>Maureen Hissink (Sel)</t>
  </si>
  <si>
    <t>Young Winsome's Wilhelmina</t>
  </si>
  <si>
    <t>Hoefslag, PC de</t>
  </si>
  <si>
    <t>733568MG</t>
  </si>
  <si>
    <t>Denise Geerings (Sel)</t>
  </si>
  <si>
    <t>Moonlight</t>
  </si>
  <si>
    <t>698222DV</t>
  </si>
  <si>
    <t>Demi Vingerhoets (Sel)</t>
  </si>
  <si>
    <t>Darthino Vds</t>
  </si>
  <si>
    <t>687659LF</t>
  </si>
  <si>
    <t>Indy Frunt (Sel)</t>
  </si>
  <si>
    <t>752655MS</t>
  </si>
  <si>
    <t>Anne van Schaijk (Sel)</t>
  </si>
  <si>
    <t>Mighty Real</t>
  </si>
  <si>
    <t>715955GG</t>
  </si>
  <si>
    <t>Pleun van Gestel (Sel)</t>
  </si>
  <si>
    <t>Gwendel</t>
  </si>
  <si>
    <t>719849JP</t>
  </si>
  <si>
    <t>Minne Pijnenburg (Sel)</t>
  </si>
  <si>
    <t>Jewel</t>
  </si>
  <si>
    <t>688123BT</t>
  </si>
  <si>
    <t>Lily van Tiel (Sel)</t>
  </si>
  <si>
    <t>Belle</t>
  </si>
  <si>
    <t>746497OR</t>
  </si>
  <si>
    <t>Jenarc's Lonette</t>
  </si>
  <si>
    <t>708453IL</t>
  </si>
  <si>
    <t>India van Lokven (Sel)</t>
  </si>
  <si>
    <t>Crackster S</t>
  </si>
  <si>
    <t>M1</t>
  </si>
  <si>
    <t>701202VV</t>
  </si>
  <si>
    <t>Henrie Verlouw (Sel)</t>
  </si>
  <si>
    <t>Vlinder</t>
  </si>
  <si>
    <t>721370AR</t>
  </si>
  <si>
    <t>Evi van Rooij (Sel)</t>
  </si>
  <si>
    <t>Amigo</t>
  </si>
  <si>
    <t>702173RS</t>
  </si>
  <si>
    <t>Daan van de Sande (Sel)</t>
  </si>
  <si>
    <t>Reekamp's Silvano</t>
  </si>
  <si>
    <t>Dommelruiters, PC de</t>
  </si>
  <si>
    <t>735609LO</t>
  </si>
  <si>
    <t>Leuns Veld's Walter</t>
  </si>
  <si>
    <t>681815DV</t>
  </si>
  <si>
    <t>Gaby Verhoeven (Sel)</t>
  </si>
  <si>
    <t>Depas Asjan</t>
  </si>
  <si>
    <t>Wit Paardje, PPH 't</t>
  </si>
  <si>
    <t>682288FM</t>
  </si>
  <si>
    <t>Willemijn Meijering (Sel)</t>
  </si>
  <si>
    <t>Florian</t>
  </si>
  <si>
    <t>739736GB</t>
  </si>
  <si>
    <t>Jill Bogers (Sel)</t>
  </si>
  <si>
    <t>Gianni</t>
  </si>
  <si>
    <t>623629MB</t>
  </si>
  <si>
    <t>Naomie van den Bogaard (Sel)</t>
  </si>
  <si>
    <t>Meidoornhoeve's Lindsey</t>
  </si>
  <si>
    <t>681246IC</t>
  </si>
  <si>
    <t>Siel van Casteren (Sel)</t>
  </si>
  <si>
    <t>Iester Van Den Boxenhof</t>
  </si>
  <si>
    <t>663974TB</t>
  </si>
  <si>
    <t>Tirsa Blom</t>
  </si>
  <si>
    <t>671607MV</t>
  </si>
  <si>
    <t>Janine Verhoeven (Sel)</t>
  </si>
  <si>
    <t>682989TW</t>
  </si>
  <si>
    <t>Turbo</t>
  </si>
  <si>
    <t>660284CR</t>
  </si>
  <si>
    <t>Wout van Riel (Sel)</t>
  </si>
  <si>
    <t>Cartago</t>
  </si>
  <si>
    <t>673519SD</t>
  </si>
  <si>
    <t>Pleun Donkers (Sel)</t>
  </si>
  <si>
    <t>Shine's Carbiet</t>
  </si>
  <si>
    <t>662453DD</t>
  </si>
  <si>
    <t>Mandy van Dommelen (Sel)</t>
  </si>
  <si>
    <t>Djazzy</t>
  </si>
  <si>
    <t>693633MO</t>
  </si>
  <si>
    <t>Meike van den Oord (Sel)</t>
  </si>
  <si>
    <t>Melle Maxim</t>
  </si>
  <si>
    <t>677803AR</t>
  </si>
  <si>
    <t>Pleuni Raaijmakers (Sel)</t>
  </si>
  <si>
    <t>Armindo</t>
  </si>
  <si>
    <t>M2</t>
  </si>
  <si>
    <t>703982NS</t>
  </si>
  <si>
    <t>Fleur van de Sande (Sel)</t>
  </si>
  <si>
    <t>Navarana's Sinclair</t>
  </si>
  <si>
    <t>683222DA</t>
  </si>
  <si>
    <t>Den Östrik's Macho</t>
  </si>
  <si>
    <t>723680VB</t>
  </si>
  <si>
    <t>Vilana</t>
  </si>
  <si>
    <t>685302ED</t>
  </si>
  <si>
    <t>Tjeu Dielissen (Sel)</t>
  </si>
  <si>
    <t>Everest Mike</t>
  </si>
  <si>
    <t>739600FL</t>
  </si>
  <si>
    <t>Manoek Linssen (Sel)</t>
  </si>
  <si>
    <t>Floor</t>
  </si>
  <si>
    <t>651290SS</t>
  </si>
  <si>
    <t>Siepke's Golden Boy</t>
  </si>
  <si>
    <t>656326RS</t>
  </si>
  <si>
    <t>Pascale Steenbakkers (Sel)</t>
  </si>
  <si>
    <t>Ruben</t>
  </si>
  <si>
    <t>600207RB</t>
  </si>
  <si>
    <t>Esmee Bosch (Sel)</t>
  </si>
  <si>
    <t>Roy</t>
  </si>
  <si>
    <t>722595IS</t>
  </si>
  <si>
    <t>Anne van Schijndel (Sel)</t>
  </si>
  <si>
    <t>Isabel</t>
  </si>
  <si>
    <t>L2</t>
  </si>
  <si>
    <t>723004MH</t>
  </si>
  <si>
    <t>Jill van Hooff (Sel)</t>
  </si>
  <si>
    <t>Madonna</t>
  </si>
  <si>
    <t>697323TB</t>
  </si>
  <si>
    <t>Sarah Bogers (Sel)</t>
  </si>
  <si>
    <t>Tiësto</t>
  </si>
  <si>
    <t>679157LR</t>
  </si>
  <si>
    <t>Kebie Raaijmakers (Sel)</t>
  </si>
  <si>
    <t>Loo's Morgan</t>
  </si>
  <si>
    <t>736621TP</t>
  </si>
  <si>
    <t>Lynn Peijnenburg (Sel)</t>
  </si>
  <si>
    <t>Tommie</t>
  </si>
  <si>
    <t>737524JH</t>
  </si>
  <si>
    <t>Sterre Henskens (Sel)</t>
  </si>
  <si>
    <t>Jessy</t>
  </si>
  <si>
    <t>739674LB</t>
  </si>
  <si>
    <t>Chevenna van Boxtel (Sel)</t>
  </si>
  <si>
    <t>Loïse</t>
  </si>
  <si>
    <t>Joris, PC Sint</t>
  </si>
  <si>
    <t>695777TB</t>
  </si>
  <si>
    <t>Puck Buijnsters (Sel)</t>
  </si>
  <si>
    <t>Tapas</t>
  </si>
  <si>
    <t>690567MD</t>
  </si>
  <si>
    <t>Elke Dortmans (Sel)</t>
  </si>
  <si>
    <t>Meggie</t>
  </si>
  <si>
    <t>724673CH</t>
  </si>
  <si>
    <t>Helen van Heertum (Sel)</t>
  </si>
  <si>
    <t>Centurion</t>
  </si>
  <si>
    <t>740364DB</t>
  </si>
  <si>
    <t>Sam van Broekhoven (Sel)</t>
  </si>
  <si>
    <t>Diego de Almagro</t>
  </si>
  <si>
    <t>Ars Longa, PC</t>
  </si>
  <si>
    <t>675298PS</t>
  </si>
  <si>
    <t>Puzzle Piece</t>
  </si>
  <si>
    <t>675485LK</t>
  </si>
  <si>
    <t>Sanne Koppelaars (Sel)</t>
  </si>
  <si>
    <t>Lady Gaga</t>
  </si>
  <si>
    <t>721072TD</t>
  </si>
  <si>
    <t>Elles Deckers (Sel)</t>
  </si>
  <si>
    <t>Shamrock The Corws General</t>
  </si>
  <si>
    <t>722672MD</t>
  </si>
  <si>
    <t>Merel van Dongen (Sel)</t>
  </si>
  <si>
    <t>Maxi</t>
  </si>
  <si>
    <t>683763ST</t>
  </si>
  <si>
    <t>Fabienne Tybosch (Sel)</t>
  </si>
  <si>
    <t>Salinero</t>
  </si>
  <si>
    <t>614229BW</t>
  </si>
  <si>
    <t>Leida Wijgerse (Sel)</t>
  </si>
  <si>
    <t>Beauty</t>
  </si>
  <si>
    <t>Zilverhoef (PSV), PC de</t>
  </si>
  <si>
    <t>756769AR</t>
  </si>
  <si>
    <t>Armando</t>
  </si>
  <si>
    <t>664905LP</t>
  </si>
  <si>
    <t>Joyce Pijnenburg (Sel)</t>
  </si>
  <si>
    <t>Nero</t>
  </si>
  <si>
    <t>742299FS</t>
  </si>
  <si>
    <t>Luuk van de Sande (Sel)</t>
  </si>
  <si>
    <t>Fabiola</t>
  </si>
  <si>
    <t>681763SS</t>
  </si>
  <si>
    <t>Sensation SW</t>
  </si>
  <si>
    <t>718524VP</t>
  </si>
  <si>
    <t>Vanity</t>
  </si>
  <si>
    <t>700252NL</t>
  </si>
  <si>
    <t>Sam van der Linden (Sel)</t>
  </si>
  <si>
    <t>Naomi</t>
  </si>
  <si>
    <t>702461GT</t>
  </si>
  <si>
    <t>Isa Timmermans (Sel)</t>
  </si>
  <si>
    <t>Goldy</t>
  </si>
  <si>
    <t>731982FJ</t>
  </si>
  <si>
    <t>Melanie Janssen (Sel)</t>
  </si>
  <si>
    <t>Fedde</t>
  </si>
  <si>
    <t>697322TB</t>
  </si>
  <si>
    <t>658590CV</t>
  </si>
  <si>
    <t>Isa Verhoeven (Sel)</t>
  </si>
  <si>
    <t>Chico</t>
  </si>
  <si>
    <t>654140FR</t>
  </si>
  <si>
    <t>614226AW</t>
  </si>
  <si>
    <t>Amy</t>
  </si>
  <si>
    <t>676784NN</t>
  </si>
  <si>
    <t>Suus Van Den Nieuwenhof (Sel)</t>
  </si>
  <si>
    <t>InterUnique Nando</t>
  </si>
  <si>
    <t>630909SM</t>
  </si>
  <si>
    <t>Josje Maas (Sel)</t>
  </si>
  <si>
    <t>Sintels Hypos</t>
  </si>
  <si>
    <t>706627MS</t>
  </si>
  <si>
    <t>Koen van de Sande (Sel)</t>
  </si>
  <si>
    <t>Maurik's Jimmy Choo</t>
  </si>
  <si>
    <t>750038CB</t>
  </si>
  <si>
    <t>Lieke Bekkers (Sel)</t>
  </si>
  <si>
    <t>718167AS</t>
  </si>
  <si>
    <t>Jasmijn Schapendonk (Sel)</t>
  </si>
  <si>
    <t>Don Chico</t>
  </si>
  <si>
    <t>718646RG</t>
  </si>
  <si>
    <t>Romee van Gaal (Sel)</t>
  </si>
  <si>
    <t>Rembrandt</t>
  </si>
  <si>
    <t>679113HA</t>
  </si>
  <si>
    <t>Indy van Asch (Sel)</t>
  </si>
  <si>
    <t>Heide's Berg Delisa</t>
  </si>
  <si>
    <t>694350HW</t>
  </si>
  <si>
    <t>Sophie Wintjens (Sel)</t>
  </si>
  <si>
    <t>Ultimate Hero</t>
  </si>
  <si>
    <t>737456TS</t>
  </si>
  <si>
    <t>Kim van de Sande (Sel)</t>
  </si>
  <si>
    <t>Tétu Hs</t>
  </si>
  <si>
    <t>715524MB</t>
  </si>
  <si>
    <t>Nicole Bohmerman (Sel)</t>
  </si>
  <si>
    <t>Maasberg's Rudolf</t>
  </si>
  <si>
    <t>747225AV</t>
  </si>
  <si>
    <t>Renate Vermeer (Sel)</t>
  </si>
  <si>
    <t>Amica van den Hout</t>
  </si>
  <si>
    <t>703449VL</t>
  </si>
  <si>
    <t>Chenne de Laat (Sel)</t>
  </si>
  <si>
    <t>Veyanetta Roses</t>
  </si>
  <si>
    <t>664114LJ</t>
  </si>
  <si>
    <t>Janne Jansma (Sel)</t>
  </si>
  <si>
    <t>Lady</t>
  </si>
  <si>
    <t>745270UW</t>
  </si>
  <si>
    <t>Manouk de Wit (Sel)</t>
  </si>
  <si>
    <t>Unico</t>
  </si>
  <si>
    <t>717788LV</t>
  </si>
  <si>
    <t>Diewertje Verheijden (Sel)</t>
  </si>
  <si>
    <t>Lady Sunday</t>
  </si>
  <si>
    <t>693344EM</t>
  </si>
  <si>
    <t>Joëlle Melis (Sel)</t>
  </si>
  <si>
    <t>Esmee</t>
  </si>
  <si>
    <t>659478DF</t>
  </si>
  <si>
    <t>Ilse Frunt (Sel)</t>
  </si>
  <si>
    <t>Don</t>
  </si>
  <si>
    <t>609919DP</t>
  </si>
  <si>
    <t>Danique van Pelt (Sel)</t>
  </si>
  <si>
    <t>Den Ostriks Florian</t>
  </si>
  <si>
    <t>Maren-Kessel</t>
  </si>
  <si>
    <t>punten</t>
  </si>
  <si>
    <t>721798DK</t>
  </si>
  <si>
    <t>Meike Kroot (Sel)</t>
  </si>
  <si>
    <t>Diamond Hit</t>
  </si>
  <si>
    <t>Diessen</t>
  </si>
  <si>
    <t>606794MS</t>
  </si>
  <si>
    <t>Ismay van der Steen (Sel)</t>
  </si>
  <si>
    <t>Madams Marcus</t>
  </si>
  <si>
    <t>760399MC</t>
  </si>
  <si>
    <t>Sofie Coppens</t>
  </si>
  <si>
    <t>montana</t>
  </si>
  <si>
    <t>740095MB</t>
  </si>
  <si>
    <t>Eline de Bont</t>
  </si>
  <si>
    <t>Misty</t>
  </si>
  <si>
    <t>703476BC</t>
  </si>
  <si>
    <t>Zoey Cox</t>
  </si>
  <si>
    <t>755033VS</t>
  </si>
  <si>
    <t>Vera Spijkers</t>
  </si>
  <si>
    <t>Vlynnder</t>
  </si>
  <si>
    <t>722118SK</t>
  </si>
  <si>
    <t>Sweeney</t>
  </si>
  <si>
    <t>754355GV</t>
  </si>
  <si>
    <t>Gabi-el</t>
  </si>
  <si>
    <t>758699LH</t>
  </si>
  <si>
    <t>Kristy Huijbers</t>
  </si>
  <si>
    <t>Luna Mimi</t>
  </si>
  <si>
    <t>669208RK</t>
  </si>
  <si>
    <t>Bregje Kohlen</t>
  </si>
  <si>
    <t>Rochinda Sh</t>
  </si>
  <si>
    <t>754493NS</t>
  </si>
  <si>
    <t>Ilvy Schippers</t>
  </si>
  <si>
    <t>Nejon Star</t>
  </si>
  <si>
    <t>742996SH</t>
  </si>
  <si>
    <t>Evi van Hees</t>
  </si>
  <si>
    <t>Silver</t>
  </si>
  <si>
    <t>745525DS</t>
  </si>
  <si>
    <t>Donna Samuels</t>
  </si>
  <si>
    <t>Droppie</t>
  </si>
  <si>
    <t>Evi van Rooij</t>
  </si>
  <si>
    <t xml:space="preserve">Boxtel </t>
  </si>
  <si>
    <t>654313DB</t>
  </si>
  <si>
    <t>Benthe Broeren</t>
  </si>
  <si>
    <t>Danza Kuduro</t>
  </si>
  <si>
    <t>699627LN</t>
  </si>
  <si>
    <t>Yvette van Nistelrooy</t>
  </si>
  <si>
    <t>Luigi</t>
  </si>
  <si>
    <t>756534CK</t>
  </si>
  <si>
    <t>Michelle Kras</t>
  </si>
  <si>
    <t>Caprice</t>
  </si>
  <si>
    <t>703269TS</t>
  </si>
  <si>
    <t>Kiki Samuels</t>
  </si>
  <si>
    <t>Izzy du Bois</t>
  </si>
  <si>
    <t>760029NV</t>
  </si>
  <si>
    <t>Mickey de Vaan</t>
  </si>
  <si>
    <t>Nearco V</t>
  </si>
  <si>
    <t>Jan van Amstel</t>
  </si>
  <si>
    <t>658749AH</t>
  </si>
  <si>
    <t>Tim van Hemert</t>
  </si>
  <si>
    <t>Alana</t>
  </si>
  <si>
    <t>680476SB</t>
  </si>
  <si>
    <t>Nikki van de Borne</t>
  </si>
  <si>
    <t>Spirit</t>
  </si>
  <si>
    <t>760532FR</t>
  </si>
  <si>
    <t>FS Coco Jambo</t>
  </si>
  <si>
    <t>692229WB</t>
  </si>
  <si>
    <t>Alana Bogert</t>
  </si>
  <si>
    <t>Woldstreek's Xavier</t>
  </si>
  <si>
    <t>Lisa Vaskovich (Sel)</t>
  </si>
  <si>
    <t>Pablo</t>
  </si>
  <si>
    <t>Ammerzoden</t>
  </si>
  <si>
    <t>700745MS</t>
  </si>
  <si>
    <t>Janneke Steenbergen (Sel)</t>
  </si>
  <si>
    <t>Meedenblik Shining Star's Paco</t>
  </si>
  <si>
    <t xml:space="preserve">Ammerzoden </t>
  </si>
  <si>
    <t>755032YH</t>
  </si>
  <si>
    <t>Tessa van Hemert (Sel)</t>
  </si>
  <si>
    <t>Ysselvliedts Velvet Skydiver</t>
  </si>
  <si>
    <t>756709HS</t>
  </si>
  <si>
    <t>Hakoena Matata</t>
  </si>
  <si>
    <t>757964VJ</t>
  </si>
  <si>
    <t>Pien Junggeburth (Sel)</t>
  </si>
  <si>
    <t>Veldheer</t>
  </si>
  <si>
    <t>758345FL</t>
  </si>
  <si>
    <t>Quinty van der Lee (Sel)</t>
  </si>
  <si>
    <t>Florentine</t>
  </si>
  <si>
    <t>759970JS</t>
  </si>
  <si>
    <t>Audrey Smits (Sel)</t>
  </si>
  <si>
    <t>Joly's Ulientje</t>
  </si>
  <si>
    <t>698538IV</t>
  </si>
  <si>
    <t>Iwan</t>
  </si>
  <si>
    <t>730635JH</t>
  </si>
  <si>
    <t>Myrthe van der Heijden (Sel)</t>
  </si>
  <si>
    <t>Julia</t>
  </si>
  <si>
    <t>581591PV</t>
  </si>
  <si>
    <t>Velddriel</t>
  </si>
  <si>
    <t>668853FS</t>
  </si>
  <si>
    <t>Flame</t>
  </si>
  <si>
    <t>selectie</t>
  </si>
  <si>
    <t>Selectie</t>
  </si>
  <si>
    <t>Maren Kessel</t>
  </si>
  <si>
    <t>743472FK</t>
  </si>
  <si>
    <t>Anike Keurentjes (Sel)</t>
  </si>
  <si>
    <t>Flu</t>
  </si>
  <si>
    <t>afgevaardigd naar de Regio: 7</t>
  </si>
  <si>
    <t>afgevaardigd naar de Regio: 4</t>
  </si>
  <si>
    <t>afgevaardigd naar de Regio: 11</t>
  </si>
  <si>
    <t>afgevaardigd naar de Regio: 3</t>
  </si>
  <si>
    <t>afgevaardigd naar de Regio: 2</t>
  </si>
  <si>
    <t>afgevaardigd naar de Regio: 5</t>
  </si>
  <si>
    <t>afgevaardigd naar de Regio: 6</t>
  </si>
  <si>
    <t>Schijndel</t>
  </si>
  <si>
    <t>Fleur Kohlen (Sel)**</t>
  </si>
  <si>
    <t>Lars Kohlen (Sel)**</t>
  </si>
  <si>
    <t>Kampioen</t>
  </si>
  <si>
    <t>Afgevaardigd</t>
  </si>
  <si>
    <t>Afgevaardigd A-kader</t>
  </si>
  <si>
    <t>Kring Hart van Brabant meldt alle afgevaardigde ruiters/amazones aan bij de regio.</t>
  </si>
  <si>
    <t xml:space="preserve">Mocht je afgevaardigd zijn maar niet kunnen rijden dien je jezelf af te melden bij de kring. </t>
  </si>
  <si>
    <t>Dit kan via de mail: atijdink@hotmail.com</t>
  </si>
  <si>
    <t>Degene die niet op tijd afmelden zullen een factuur voor de startplaats ontvangen.</t>
  </si>
  <si>
    <t>Alle afgevaardigden veel succes op de Brabantse Kampioenschappen!!</t>
  </si>
  <si>
    <t>Afgemeld</t>
  </si>
  <si>
    <t>767513DK</t>
  </si>
  <si>
    <t>Dundijks Sunny</t>
  </si>
  <si>
    <t>769521BV</t>
  </si>
  <si>
    <t>Jasmijn Vrolijks (Sel)</t>
  </si>
  <si>
    <t>Renee van Kooten (Sel)</t>
  </si>
  <si>
    <t>Bella</t>
  </si>
  <si>
    <t>Renske Kurstjens (Sel)</t>
  </si>
  <si>
    <t>Puk van de Ven (Sel)</t>
  </si>
  <si>
    <t>754996DS</t>
  </si>
  <si>
    <t>Frederique Serrarens</t>
  </si>
  <si>
    <t>Deejay</t>
  </si>
  <si>
    <t>756406DS</t>
  </si>
  <si>
    <t>Pippi van de Steen</t>
  </si>
  <si>
    <t>Diablo</t>
  </si>
  <si>
    <t>De ponyvriendjes, PC</t>
  </si>
  <si>
    <t>767665BB</t>
  </si>
  <si>
    <t>Frencky Bruininck</t>
  </si>
  <si>
    <t>Blueberry Hill</t>
  </si>
  <si>
    <t>The Sunny Boys, PC</t>
  </si>
  <si>
    <t>Jill Bogers</t>
  </si>
  <si>
    <t>Meidoornshoeve's Lindsey</t>
  </si>
  <si>
    <t>Manouk de Wit</t>
  </si>
  <si>
    <t>Graag tijdig afmelden dan kunnen wij de reserve ruiter/amazone nog afvaardigen.</t>
  </si>
  <si>
    <t>3de pony</t>
  </si>
  <si>
    <t xml:space="preserve">Extra Startplaats afgevaardigd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</si>
</sst>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2060"/>
      <name val="Arial"/>
      <family val="2"/>
    </font>
    <font>
      <sz val="11"/>
      <color rgb="FF0033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0" fillId="0" borderId="0" xfId="0" applyBorder="1"/>
    <xf numFmtId="14" fontId="0" fillId="2" borderId="0" xfId="0" applyNumberFormat="1" applyFill="1" applyBorder="1"/>
    <xf numFmtId="0" fontId="0" fillId="3" borderId="0" xfId="0" applyFont="1" applyFill="1" applyBorder="1"/>
    <xf numFmtId="0" fontId="0" fillId="2" borderId="0" xfId="0" applyFont="1" applyFill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5" fillId="5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Border="1" applyProtection="1"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4" borderId="0" xfId="0" applyFont="1" applyFill="1" applyBorder="1"/>
    <xf numFmtId="0" fontId="3" fillId="4" borderId="0" xfId="0" applyFont="1" applyFill="1"/>
    <xf numFmtId="0" fontId="9" fillId="0" borderId="0" xfId="0" applyFont="1" applyAlignment="1">
      <alignment horizontal="center"/>
    </xf>
    <xf numFmtId="0" fontId="7" fillId="0" borderId="0" xfId="0" applyFont="1" applyBorder="1" applyProtection="1">
      <protection locked="0"/>
    </xf>
    <xf numFmtId="0" fontId="7" fillId="4" borderId="0" xfId="0" applyFont="1" applyFill="1" applyBorder="1"/>
    <xf numFmtId="0" fontId="6" fillId="4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tabSelected="1" topLeftCell="D1" workbookViewId="0">
      <selection activeCell="E13" sqref="E13"/>
    </sheetView>
  </sheetViews>
  <sheetFormatPr defaultRowHeight="15" x14ac:dyDescent="0.25"/>
  <sheetData>
    <row r="2" spans="2:2" x14ac:dyDescent="0.25">
      <c r="B2" t="s">
        <v>628</v>
      </c>
    </row>
    <row r="3" spans="2:2" x14ac:dyDescent="0.25">
      <c r="B3" t="s">
        <v>629</v>
      </c>
    </row>
    <row r="4" spans="2:2" x14ac:dyDescent="0.25">
      <c r="B4" t="s">
        <v>630</v>
      </c>
    </row>
    <row r="5" spans="2:2" x14ac:dyDescent="0.25">
      <c r="B5" t="s">
        <v>656</v>
      </c>
    </row>
    <row r="6" spans="2:2" x14ac:dyDescent="0.25">
      <c r="B6" t="s">
        <v>631</v>
      </c>
    </row>
    <row r="7" spans="2:2" x14ac:dyDescent="0.25">
      <c r="B7" t="s">
        <v>632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D1" zoomScale="75" zoomScaleNormal="75" workbookViewId="0">
      <selection activeCell="A5" sqref="A5:XFD10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8.7109375" style="2" bestFit="1" customWidth="1"/>
    <col min="4" max="4" width="27.8554687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32.42578125" style="2" bestFit="1" customWidth="1"/>
    <col min="9" max="9" width="11.5703125" style="27" bestFit="1" customWidth="1"/>
    <col min="10" max="10" width="10.42578125" style="27" bestFit="1" customWidth="1"/>
    <col min="11" max="11" width="15.5703125" style="27" bestFit="1" customWidth="1"/>
    <col min="12" max="12" width="13.7109375" style="27" bestFit="1" customWidth="1"/>
    <col min="13" max="13" width="10.42578125" style="27" bestFit="1" customWidth="1"/>
    <col min="14" max="15" width="11.7109375" style="2" hidden="1" customWidth="1" outlineLevel="1"/>
    <col min="16" max="16" width="7.42578125" style="2" customWidth="1" collapsed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42316</v>
      </c>
      <c r="K2" s="24">
        <v>42329</v>
      </c>
      <c r="L2" s="24">
        <v>42350</v>
      </c>
      <c r="M2" s="24">
        <v>42385</v>
      </c>
      <c r="N2" s="3"/>
      <c r="O2" s="3"/>
      <c r="P2" s="2" t="s">
        <v>610</v>
      </c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15</v>
      </c>
      <c r="O3" s="5" t="s">
        <v>16</v>
      </c>
      <c r="P3" s="1" t="s">
        <v>14</v>
      </c>
    </row>
    <row r="4" spans="1:17" s="37" customFormat="1" x14ac:dyDescent="0.25">
      <c r="A4" s="37">
        <v>1</v>
      </c>
      <c r="B4" s="37" t="s">
        <v>241</v>
      </c>
      <c r="C4" s="59" t="s">
        <v>242</v>
      </c>
      <c r="D4" s="37" t="s">
        <v>243</v>
      </c>
      <c r="F4" s="37" t="s">
        <v>244</v>
      </c>
      <c r="G4" s="37" t="s">
        <v>27</v>
      </c>
      <c r="H4" s="37" t="s">
        <v>148</v>
      </c>
      <c r="I4" s="39">
        <v>1</v>
      </c>
      <c r="J4" s="40">
        <v>1</v>
      </c>
      <c r="K4" s="40">
        <v>1</v>
      </c>
      <c r="L4" s="39">
        <v>9</v>
      </c>
      <c r="M4" s="39">
        <v>3</v>
      </c>
      <c r="N4" s="37">
        <f>IF(OR('Gereden wedstrijden'!$L$7=5,'Gereden wedstrijden'!$L$7=5),LARGE(I4:M4,1),0)</f>
        <v>9</v>
      </c>
      <c r="O4" s="37">
        <f>IF('Gereden wedstrijden'!$L$7=5,LARGE(I4:M4,2),0)</f>
        <v>3</v>
      </c>
      <c r="P4" s="37">
        <f t="shared" ref="P4:P10" si="0">SUM(I4:M4)-SUM(N4:O4)</f>
        <v>3</v>
      </c>
      <c r="Q4" s="37" t="s">
        <v>625</v>
      </c>
    </row>
    <row r="5" spans="1:17" s="41" customFormat="1" x14ac:dyDescent="0.25">
      <c r="A5" s="41">
        <v>2</v>
      </c>
      <c r="B5" s="41" t="s">
        <v>564</v>
      </c>
      <c r="C5" s="58" t="s">
        <v>565</v>
      </c>
      <c r="D5" s="41" t="s">
        <v>566</v>
      </c>
      <c r="F5" s="41" t="s">
        <v>244</v>
      </c>
      <c r="G5" s="41" t="s">
        <v>27</v>
      </c>
      <c r="H5" s="42" t="s">
        <v>567</v>
      </c>
      <c r="I5" s="43">
        <v>99</v>
      </c>
      <c r="J5" s="44">
        <v>22</v>
      </c>
      <c r="K5" s="43">
        <v>3</v>
      </c>
      <c r="L5" s="44">
        <v>1</v>
      </c>
      <c r="M5" s="44">
        <v>4</v>
      </c>
      <c r="N5" s="41">
        <f>IF(OR('Gereden wedstrijden'!$L$7=5,'Gereden wedstrijden'!$L$7=5),LARGE(I5:M5,1),0)</f>
        <v>99</v>
      </c>
      <c r="O5" s="41">
        <f>IF('Gereden wedstrijden'!$L$7=5,LARGE(I5:M5,2),0)</f>
        <v>22</v>
      </c>
      <c r="P5" s="41">
        <f t="shared" si="0"/>
        <v>8</v>
      </c>
      <c r="Q5" s="41" t="s">
        <v>626</v>
      </c>
    </row>
    <row r="6" spans="1:17" s="41" customFormat="1" x14ac:dyDescent="0.25">
      <c r="A6" s="41">
        <v>3</v>
      </c>
      <c r="B6" s="41" t="s">
        <v>293</v>
      </c>
      <c r="C6" s="58" t="s">
        <v>294</v>
      </c>
      <c r="D6" s="41" t="s">
        <v>295</v>
      </c>
      <c r="F6" s="41" t="s">
        <v>244</v>
      </c>
      <c r="G6" s="41" t="s">
        <v>27</v>
      </c>
      <c r="H6" s="41" t="s">
        <v>200</v>
      </c>
      <c r="I6" s="44">
        <v>19</v>
      </c>
      <c r="J6" s="44">
        <v>19</v>
      </c>
      <c r="K6" s="44">
        <v>6</v>
      </c>
      <c r="L6" s="44">
        <v>2</v>
      </c>
      <c r="M6" s="44">
        <v>1</v>
      </c>
      <c r="N6" s="41">
        <f>IF(OR('Gereden wedstrijden'!$L$7=5,'Gereden wedstrijden'!$L$7=5),LARGE(I6:M6,1),0)</f>
        <v>19</v>
      </c>
      <c r="O6" s="41">
        <f>IF('Gereden wedstrijden'!$L$7=5,LARGE(I6:M6,2),0)</f>
        <v>19</v>
      </c>
      <c r="P6" s="41">
        <f t="shared" si="0"/>
        <v>9</v>
      </c>
      <c r="Q6" s="41" t="s">
        <v>626</v>
      </c>
    </row>
    <row r="7" spans="1:17" s="41" customFormat="1" x14ac:dyDescent="0.25">
      <c r="A7" s="41">
        <v>5</v>
      </c>
      <c r="B7" s="41" t="s">
        <v>251</v>
      </c>
      <c r="C7" s="58" t="s">
        <v>252</v>
      </c>
      <c r="D7" s="41" t="s">
        <v>253</v>
      </c>
      <c r="F7" s="41" t="s">
        <v>244</v>
      </c>
      <c r="G7" s="41" t="s">
        <v>27</v>
      </c>
      <c r="H7" s="41" t="s">
        <v>106</v>
      </c>
      <c r="I7" s="43">
        <v>4</v>
      </c>
      <c r="J7" s="44">
        <v>4</v>
      </c>
      <c r="K7" s="43">
        <v>10</v>
      </c>
      <c r="L7" s="44">
        <v>7</v>
      </c>
      <c r="M7" s="44">
        <v>2</v>
      </c>
      <c r="N7" s="41">
        <f>IF(OR('Gereden wedstrijden'!$L$7=5,'Gereden wedstrijden'!$L$7=5),LARGE(I7:M7,1),0)</f>
        <v>10</v>
      </c>
      <c r="O7" s="41">
        <f>IF('Gereden wedstrijden'!$L$7=5,LARGE(I7:M7,2),0)</f>
        <v>7</v>
      </c>
      <c r="P7" s="41">
        <f t="shared" si="0"/>
        <v>10</v>
      </c>
      <c r="Q7" s="41" t="s">
        <v>626</v>
      </c>
    </row>
    <row r="8" spans="1:17" s="41" customFormat="1" x14ac:dyDescent="0.25">
      <c r="A8" s="41">
        <v>4</v>
      </c>
      <c r="B8" s="41" t="s">
        <v>245</v>
      </c>
      <c r="C8" s="58" t="s">
        <v>246</v>
      </c>
      <c r="D8" s="41" t="s">
        <v>247</v>
      </c>
      <c r="F8" s="41" t="s">
        <v>244</v>
      </c>
      <c r="G8" s="41" t="s">
        <v>27</v>
      </c>
      <c r="H8" s="41" t="s">
        <v>79</v>
      </c>
      <c r="I8" s="43">
        <v>2</v>
      </c>
      <c r="J8" s="44">
        <v>3</v>
      </c>
      <c r="K8" s="44">
        <v>99</v>
      </c>
      <c r="L8" s="44">
        <v>99</v>
      </c>
      <c r="M8" s="44">
        <v>5</v>
      </c>
      <c r="N8" s="41">
        <f>IF(OR('Gereden wedstrijden'!$L$7=5,'Gereden wedstrijden'!$L$7=5),LARGE(I8:M8,1),0)</f>
        <v>99</v>
      </c>
      <c r="O8" s="41">
        <f>IF('Gereden wedstrijden'!$L$7=5,LARGE(I8:M8,2),0)</f>
        <v>99</v>
      </c>
      <c r="P8" s="41">
        <f t="shared" si="0"/>
        <v>10</v>
      </c>
      <c r="Q8" s="41" t="s">
        <v>626</v>
      </c>
    </row>
    <row r="9" spans="1:17" s="41" customFormat="1" x14ac:dyDescent="0.25">
      <c r="A9" s="41">
        <v>6</v>
      </c>
      <c r="B9" s="41" t="s">
        <v>555</v>
      </c>
      <c r="C9" s="58" t="s">
        <v>556</v>
      </c>
      <c r="D9" s="41" t="s">
        <v>557</v>
      </c>
      <c r="F9" s="41" t="s">
        <v>244</v>
      </c>
      <c r="G9" s="42" t="s">
        <v>27</v>
      </c>
      <c r="H9" s="42" t="s">
        <v>226</v>
      </c>
      <c r="I9" s="43">
        <v>99</v>
      </c>
      <c r="J9" s="43">
        <v>10</v>
      </c>
      <c r="K9" s="43">
        <v>2</v>
      </c>
      <c r="L9" s="44">
        <v>3</v>
      </c>
      <c r="M9" s="44">
        <v>6</v>
      </c>
      <c r="N9" s="41">
        <f>IF(OR('Gereden wedstrijden'!$L$7=5,'Gereden wedstrijden'!$L$7=5),LARGE(I9:M9,1),0)</f>
        <v>99</v>
      </c>
      <c r="O9" s="41">
        <f>IF('Gereden wedstrijden'!$L$7=5,LARGE(I9:M9,2),0)</f>
        <v>10</v>
      </c>
      <c r="P9" s="41">
        <f t="shared" si="0"/>
        <v>11</v>
      </c>
      <c r="Q9" s="41" t="s">
        <v>626</v>
      </c>
    </row>
    <row r="10" spans="1:17" s="41" customFormat="1" x14ac:dyDescent="0.25">
      <c r="A10" s="41">
        <v>7</v>
      </c>
      <c r="B10" s="41" t="s">
        <v>254</v>
      </c>
      <c r="C10" s="58" t="s">
        <v>255</v>
      </c>
      <c r="D10" s="41" t="s">
        <v>256</v>
      </c>
      <c r="F10" s="41" t="s">
        <v>244</v>
      </c>
      <c r="G10" s="41" t="s">
        <v>27</v>
      </c>
      <c r="H10" s="41" t="s">
        <v>170</v>
      </c>
      <c r="I10" s="44">
        <v>5</v>
      </c>
      <c r="J10" s="44">
        <v>2</v>
      </c>
      <c r="K10" s="43">
        <v>7</v>
      </c>
      <c r="L10" s="44">
        <v>4</v>
      </c>
      <c r="M10" s="44">
        <v>16</v>
      </c>
      <c r="N10" s="41">
        <f>IF(OR('Gereden wedstrijden'!$L$7=5,'Gereden wedstrijden'!$L$7=5),LARGE(I10:M10,1),0)</f>
        <v>16</v>
      </c>
      <c r="O10" s="41">
        <f>IF('Gereden wedstrijden'!$L$7=5,LARGE(I10:M10,2),0)</f>
        <v>7</v>
      </c>
      <c r="P10" s="41">
        <f t="shared" si="0"/>
        <v>11</v>
      </c>
      <c r="Q10" s="41" t="s">
        <v>626</v>
      </c>
    </row>
    <row r="11" spans="1:17" s="7" customFormat="1" x14ac:dyDescent="0.25">
      <c r="C11" s="54"/>
      <c r="I11" s="25"/>
      <c r="J11" s="25"/>
      <c r="K11" s="23"/>
      <c r="L11" s="25"/>
      <c r="M11" s="25"/>
    </row>
    <row r="12" spans="1:17" s="7" customFormat="1" x14ac:dyDescent="0.25">
      <c r="A12" s="7">
        <v>8</v>
      </c>
      <c r="B12" s="7" t="s">
        <v>269</v>
      </c>
      <c r="C12" s="54" t="s">
        <v>270</v>
      </c>
      <c r="D12" s="7" t="s">
        <v>271</v>
      </c>
      <c r="F12" s="7" t="s">
        <v>244</v>
      </c>
      <c r="G12" s="7" t="s">
        <v>27</v>
      </c>
      <c r="H12" s="7" t="s">
        <v>148</v>
      </c>
      <c r="I12" s="25">
        <v>11</v>
      </c>
      <c r="J12" s="25">
        <v>5</v>
      </c>
      <c r="K12" s="23">
        <v>5</v>
      </c>
      <c r="L12" s="25">
        <v>5</v>
      </c>
      <c r="M12" s="25">
        <v>14</v>
      </c>
      <c r="N12" s="7">
        <f>IF(OR('Gereden wedstrijden'!$L$7=5,'Gereden wedstrijden'!$L$7=5),LARGE(I12:M12,1),0)</f>
        <v>14</v>
      </c>
      <c r="O12" s="7">
        <f>IF('Gereden wedstrijden'!$L$7=5,LARGE(I12:M12,2),0)</f>
        <v>11</v>
      </c>
      <c r="P12" s="7">
        <f t="shared" ref="P12:P55" si="1">SUM(I12:M12)-SUM(N12:O12)</f>
        <v>15</v>
      </c>
    </row>
    <row r="13" spans="1:17" s="7" customFormat="1" x14ac:dyDescent="0.25">
      <c r="A13" s="7">
        <v>9</v>
      </c>
      <c r="B13" s="7" t="s">
        <v>257</v>
      </c>
      <c r="C13" s="54" t="s">
        <v>25</v>
      </c>
      <c r="D13" s="7" t="s">
        <v>258</v>
      </c>
      <c r="F13" s="7" t="s">
        <v>244</v>
      </c>
      <c r="G13" s="7" t="s">
        <v>27</v>
      </c>
      <c r="H13" s="7" t="s">
        <v>137</v>
      </c>
      <c r="I13" s="23">
        <v>6</v>
      </c>
      <c r="J13" s="23">
        <v>6</v>
      </c>
      <c r="K13" s="23">
        <v>8</v>
      </c>
      <c r="L13" s="25">
        <v>8</v>
      </c>
      <c r="M13" s="25">
        <v>99</v>
      </c>
      <c r="N13" s="7">
        <f>IF(OR('Gereden wedstrijden'!$L$7=5,'Gereden wedstrijden'!$L$7=5),LARGE(I13:M13,1),0)</f>
        <v>99</v>
      </c>
      <c r="O13" s="7">
        <f>IF('Gereden wedstrijden'!$L$7=5,LARGE(I13:M13,2),0)</f>
        <v>8</v>
      </c>
      <c r="P13" s="7">
        <f t="shared" si="1"/>
        <v>20</v>
      </c>
    </row>
    <row r="14" spans="1:17" s="7" customFormat="1" x14ac:dyDescent="0.25">
      <c r="A14" s="7">
        <v>10</v>
      </c>
      <c r="B14" s="7" t="s">
        <v>259</v>
      </c>
      <c r="C14" s="54" t="s">
        <v>224</v>
      </c>
      <c r="D14" s="7" t="s">
        <v>260</v>
      </c>
      <c r="F14" s="7" t="s">
        <v>244</v>
      </c>
      <c r="G14" s="7" t="s">
        <v>27</v>
      </c>
      <c r="H14" s="7" t="s">
        <v>226</v>
      </c>
      <c r="I14" s="25">
        <v>7</v>
      </c>
      <c r="J14" s="25">
        <v>8</v>
      </c>
      <c r="K14" s="23">
        <v>14</v>
      </c>
      <c r="L14" s="25">
        <v>17</v>
      </c>
      <c r="M14" s="25">
        <v>7</v>
      </c>
      <c r="N14" s="7">
        <f>IF(OR('Gereden wedstrijden'!$L$7=5,'Gereden wedstrijden'!$L$7=5),LARGE(I14:M14,1),0)</f>
        <v>17</v>
      </c>
      <c r="O14" s="7">
        <f>IF('Gereden wedstrijden'!$L$7=5,LARGE(I14:M14,2),0)</f>
        <v>14</v>
      </c>
      <c r="P14" s="7">
        <f t="shared" si="1"/>
        <v>22</v>
      </c>
    </row>
    <row r="15" spans="1:17" s="7" customFormat="1" x14ac:dyDescent="0.25">
      <c r="A15" s="7">
        <v>11</v>
      </c>
      <c r="B15" s="7" t="s">
        <v>248</v>
      </c>
      <c r="C15" s="54" t="s">
        <v>249</v>
      </c>
      <c r="D15" s="7" t="s">
        <v>250</v>
      </c>
      <c r="F15" s="7" t="s">
        <v>244</v>
      </c>
      <c r="G15" s="7" t="s">
        <v>22</v>
      </c>
      <c r="H15" s="7" t="s">
        <v>170</v>
      </c>
      <c r="I15" s="25">
        <v>3</v>
      </c>
      <c r="J15" s="25">
        <v>12</v>
      </c>
      <c r="K15" s="23">
        <v>99</v>
      </c>
      <c r="L15" s="25">
        <v>10</v>
      </c>
      <c r="M15" s="25">
        <v>99</v>
      </c>
      <c r="N15" s="7">
        <f>IF(OR('Gereden wedstrijden'!$L$7=5,'Gereden wedstrijden'!$L$7=5),LARGE(I15:M15,1),0)</f>
        <v>99</v>
      </c>
      <c r="O15" s="7">
        <f>IF('Gereden wedstrijden'!$L$7=5,LARGE(I15:M15,2),0)</f>
        <v>99</v>
      </c>
      <c r="P15" s="7">
        <f t="shared" si="1"/>
        <v>25</v>
      </c>
    </row>
    <row r="16" spans="1:17" s="7" customFormat="1" x14ac:dyDescent="0.25">
      <c r="A16" s="7">
        <v>12</v>
      </c>
      <c r="B16" s="7" t="s">
        <v>279</v>
      </c>
      <c r="C16" s="54" t="s">
        <v>280</v>
      </c>
      <c r="D16" s="7" t="s">
        <v>281</v>
      </c>
      <c r="F16" s="7" t="s">
        <v>244</v>
      </c>
      <c r="G16" s="7" t="s">
        <v>27</v>
      </c>
      <c r="H16" s="7" t="s">
        <v>156</v>
      </c>
      <c r="I16" s="23">
        <v>14</v>
      </c>
      <c r="J16" s="25">
        <v>7</v>
      </c>
      <c r="K16" s="23">
        <v>20</v>
      </c>
      <c r="L16" s="25">
        <v>13</v>
      </c>
      <c r="M16" s="25">
        <v>8</v>
      </c>
      <c r="N16" s="7">
        <f>IF(OR('Gereden wedstrijden'!$L$7=5,'Gereden wedstrijden'!$L$7=5),LARGE(I16:M16,1),0)</f>
        <v>20</v>
      </c>
      <c r="O16" s="7">
        <f>IF('Gereden wedstrijden'!$L$7=5,LARGE(I16:M16,2),0)</f>
        <v>14</v>
      </c>
      <c r="P16" s="7">
        <f t="shared" si="1"/>
        <v>28</v>
      </c>
    </row>
    <row r="17" spans="1:17" s="7" customFormat="1" x14ac:dyDescent="0.25">
      <c r="A17" s="7">
        <v>13</v>
      </c>
      <c r="B17" s="7" t="s">
        <v>272</v>
      </c>
      <c r="C17" s="54" t="s">
        <v>273</v>
      </c>
      <c r="D17" s="7" t="s">
        <v>274</v>
      </c>
      <c r="F17" s="7" t="s">
        <v>244</v>
      </c>
      <c r="G17" s="7" t="s">
        <v>22</v>
      </c>
      <c r="H17" s="7" t="s">
        <v>93</v>
      </c>
      <c r="I17" s="23">
        <v>12</v>
      </c>
      <c r="J17" s="25">
        <v>11</v>
      </c>
      <c r="K17" s="23">
        <v>9</v>
      </c>
      <c r="L17" s="25">
        <v>14</v>
      </c>
      <c r="M17" s="25">
        <v>10</v>
      </c>
      <c r="N17" s="7">
        <f>IF(OR('Gereden wedstrijden'!$L$7=5,'Gereden wedstrijden'!$L$7=5),LARGE(I17:M17,1),0)</f>
        <v>14</v>
      </c>
      <c r="O17" s="7">
        <f>IF('Gereden wedstrijden'!$L$7=5,LARGE(I17:M17,2),0)</f>
        <v>12</v>
      </c>
      <c r="P17" s="7">
        <f>SUM(I17:M17)-SUM(N17:O17)</f>
        <v>30</v>
      </c>
    </row>
    <row r="18" spans="1:17" s="7" customFormat="1" x14ac:dyDescent="0.25">
      <c r="A18" s="7">
        <v>14</v>
      </c>
      <c r="B18" s="7" t="s">
        <v>558</v>
      </c>
      <c r="C18" s="54" t="s">
        <v>559</v>
      </c>
      <c r="D18" s="7" t="s">
        <v>560</v>
      </c>
      <c r="F18" s="7" t="s">
        <v>244</v>
      </c>
      <c r="G18" s="8" t="s">
        <v>22</v>
      </c>
      <c r="H18" s="8" t="s">
        <v>97</v>
      </c>
      <c r="I18" s="25">
        <v>99</v>
      </c>
      <c r="J18" s="23">
        <v>13</v>
      </c>
      <c r="K18" s="23">
        <v>4</v>
      </c>
      <c r="L18" s="25">
        <v>16</v>
      </c>
      <c r="M18" s="25">
        <v>13</v>
      </c>
      <c r="N18" s="7">
        <f>IF(OR('Gereden wedstrijden'!$L$7=5,'Gereden wedstrijden'!$L$7=5),LARGE(I18:M18,1),0)</f>
        <v>99</v>
      </c>
      <c r="O18" s="7">
        <f>IF('Gereden wedstrijden'!$L$7=5,LARGE(I18:M18,2),0)</f>
        <v>16</v>
      </c>
      <c r="P18" s="7">
        <f>SUM(I18:M18)-SUM(N18:O18)</f>
        <v>30</v>
      </c>
    </row>
    <row r="19" spans="1:17" s="7" customFormat="1" x14ac:dyDescent="0.25">
      <c r="A19" s="7">
        <v>15</v>
      </c>
      <c r="B19" s="7" t="s">
        <v>263</v>
      </c>
      <c r="C19" s="54" t="s">
        <v>264</v>
      </c>
      <c r="D19" s="7" t="s">
        <v>265</v>
      </c>
      <c r="F19" s="7" t="s">
        <v>244</v>
      </c>
      <c r="G19" s="7" t="s">
        <v>22</v>
      </c>
      <c r="H19" s="7" t="s">
        <v>121</v>
      </c>
      <c r="I19" s="25">
        <v>9</v>
      </c>
      <c r="J19" s="25">
        <v>18</v>
      </c>
      <c r="K19" s="23">
        <v>13</v>
      </c>
      <c r="L19" s="25">
        <v>18</v>
      </c>
      <c r="M19" s="25">
        <v>9</v>
      </c>
      <c r="N19" s="7">
        <f>IF(OR('Gereden wedstrijden'!$L$7=5,'Gereden wedstrijden'!$L$7=5),LARGE(I19:M19,1),0)</f>
        <v>18</v>
      </c>
      <c r="O19" s="7">
        <f>IF('Gereden wedstrijden'!$L$7=5,LARGE(I19:M19,2),0)</f>
        <v>18</v>
      </c>
      <c r="P19" s="7">
        <f t="shared" si="1"/>
        <v>31</v>
      </c>
    </row>
    <row r="20" spans="1:17" s="7" customFormat="1" x14ac:dyDescent="0.25">
      <c r="A20" s="7">
        <v>16</v>
      </c>
      <c r="B20" s="7" t="s">
        <v>266</v>
      </c>
      <c r="C20" s="54" t="s">
        <v>267</v>
      </c>
      <c r="D20" s="7" t="s">
        <v>268</v>
      </c>
      <c r="F20" s="7" t="s">
        <v>244</v>
      </c>
      <c r="G20" s="7" t="s">
        <v>27</v>
      </c>
      <c r="H20" s="7" t="s">
        <v>121</v>
      </c>
      <c r="I20" s="23">
        <v>10</v>
      </c>
      <c r="J20" s="23">
        <v>15</v>
      </c>
      <c r="K20" s="25">
        <v>11</v>
      </c>
      <c r="L20" s="25">
        <v>11</v>
      </c>
      <c r="M20" s="25">
        <v>15</v>
      </c>
      <c r="N20" s="7">
        <f>IF(OR('Gereden wedstrijden'!$L$7=5,'Gereden wedstrijden'!$L$7=5),LARGE(I20:M20,1),0)</f>
        <v>15</v>
      </c>
      <c r="O20" s="7">
        <f>IF('Gereden wedstrijden'!$L$7=5,LARGE(I20:M20,2),0)</f>
        <v>15</v>
      </c>
      <c r="P20" s="7">
        <f t="shared" si="1"/>
        <v>32</v>
      </c>
    </row>
    <row r="21" spans="1:17" s="7" customFormat="1" x14ac:dyDescent="0.25">
      <c r="A21" s="7">
        <v>17</v>
      </c>
      <c r="B21" s="7" t="s">
        <v>290</v>
      </c>
      <c r="C21" s="54" t="s">
        <v>291</v>
      </c>
      <c r="D21" s="7" t="s">
        <v>292</v>
      </c>
      <c r="F21" s="7" t="s">
        <v>244</v>
      </c>
      <c r="G21" s="7" t="s">
        <v>22</v>
      </c>
      <c r="H21" s="7" t="s">
        <v>110</v>
      </c>
      <c r="I21" s="23">
        <v>18</v>
      </c>
      <c r="J21" s="23">
        <v>14</v>
      </c>
      <c r="K21" s="23">
        <v>15</v>
      </c>
      <c r="L21" s="25">
        <v>6</v>
      </c>
      <c r="M21" s="25">
        <v>99</v>
      </c>
      <c r="N21" s="7">
        <f>IF(OR('Gereden wedstrijden'!$L$7=5,'Gereden wedstrijden'!$L$7=5),LARGE(I21:M21,1),0)</f>
        <v>99</v>
      </c>
      <c r="O21" s="7">
        <f>IF('Gereden wedstrijden'!$L$7=5,LARGE(I21:M21,2),0)</f>
        <v>18</v>
      </c>
      <c r="P21" s="7">
        <f t="shared" si="1"/>
        <v>35</v>
      </c>
    </row>
    <row r="22" spans="1:17" s="7" customFormat="1" x14ac:dyDescent="0.25">
      <c r="A22" s="7">
        <v>18</v>
      </c>
      <c r="B22" s="7" t="s">
        <v>275</v>
      </c>
      <c r="C22" s="54" t="s">
        <v>276</v>
      </c>
      <c r="D22" s="7" t="s">
        <v>277</v>
      </c>
      <c r="F22" s="7" t="s">
        <v>244</v>
      </c>
      <c r="G22" s="7" t="s">
        <v>27</v>
      </c>
      <c r="H22" s="7" t="s">
        <v>278</v>
      </c>
      <c r="I22" s="25">
        <v>13</v>
      </c>
      <c r="J22" s="25">
        <v>21</v>
      </c>
      <c r="K22" s="25">
        <v>12</v>
      </c>
      <c r="L22" s="25">
        <v>12</v>
      </c>
      <c r="M22" s="25">
        <v>99</v>
      </c>
      <c r="N22" s="7">
        <f>IF(OR('Gereden wedstrijden'!$L$7=5,'Gereden wedstrijden'!$L$7=5),LARGE(I22:M22,1),0)</f>
        <v>99</v>
      </c>
      <c r="O22" s="7">
        <f>IF('Gereden wedstrijden'!$L$7=5,LARGE(I22:M22,2),0)</f>
        <v>21</v>
      </c>
      <c r="P22" s="7">
        <f t="shared" si="1"/>
        <v>37</v>
      </c>
    </row>
    <row r="23" spans="1:17" s="7" customFormat="1" x14ac:dyDescent="0.25">
      <c r="A23" s="7">
        <v>19</v>
      </c>
      <c r="B23" s="7" t="s">
        <v>285</v>
      </c>
      <c r="C23" s="54" t="s">
        <v>286</v>
      </c>
      <c r="D23" s="8" t="s">
        <v>117</v>
      </c>
      <c r="F23" s="7" t="s">
        <v>244</v>
      </c>
      <c r="G23" s="7" t="s">
        <v>22</v>
      </c>
      <c r="H23" s="8" t="s">
        <v>121</v>
      </c>
      <c r="I23" s="23">
        <v>16</v>
      </c>
      <c r="J23" s="25">
        <v>17</v>
      </c>
      <c r="K23" s="23">
        <v>18</v>
      </c>
      <c r="L23" s="25">
        <v>99</v>
      </c>
      <c r="M23" s="25">
        <v>12</v>
      </c>
      <c r="N23" s="7">
        <f>IF(OR('Gereden wedstrijden'!$L$7=5,'Gereden wedstrijden'!$L$7=5),LARGE(I23:M23,1),0)</f>
        <v>99</v>
      </c>
      <c r="O23" s="7">
        <f>IF('Gereden wedstrijden'!$L$7=5,LARGE(I23:M23,2),0)</f>
        <v>18</v>
      </c>
      <c r="P23" s="7">
        <f t="shared" si="1"/>
        <v>45</v>
      </c>
    </row>
    <row r="24" spans="1:17" s="7" customFormat="1" x14ac:dyDescent="0.25">
      <c r="A24" s="7">
        <v>20</v>
      </c>
      <c r="B24" s="7" t="s">
        <v>261</v>
      </c>
      <c r="C24" s="54" t="s">
        <v>19</v>
      </c>
      <c r="D24" s="7" t="s">
        <v>262</v>
      </c>
      <c r="F24" s="7" t="s">
        <v>244</v>
      </c>
      <c r="G24" s="7" t="s">
        <v>27</v>
      </c>
      <c r="H24" s="7" t="s">
        <v>141</v>
      </c>
      <c r="I24" s="23">
        <v>8</v>
      </c>
      <c r="J24" s="23">
        <v>20</v>
      </c>
      <c r="K24" s="23">
        <v>19</v>
      </c>
      <c r="L24" s="25">
        <v>99</v>
      </c>
      <c r="M24" s="25">
        <v>99</v>
      </c>
      <c r="N24" s="7">
        <f>IF(OR('Gereden wedstrijden'!$L$7=5,'Gereden wedstrijden'!$L$7=5),LARGE(I24:M24,1),0)</f>
        <v>99</v>
      </c>
      <c r="O24" s="7">
        <f>IF('Gereden wedstrijden'!$L$7=5,LARGE(I24:M24,2),0)</f>
        <v>99</v>
      </c>
      <c r="P24" s="7">
        <f t="shared" si="1"/>
        <v>47</v>
      </c>
    </row>
    <row r="25" spans="1:17" s="7" customFormat="1" x14ac:dyDescent="0.25">
      <c r="A25" s="7">
        <v>21</v>
      </c>
      <c r="B25" s="7" t="s">
        <v>561</v>
      </c>
      <c r="C25" s="54" t="s">
        <v>562</v>
      </c>
      <c r="D25" s="7" t="s">
        <v>563</v>
      </c>
      <c r="F25" s="7" t="s">
        <v>244</v>
      </c>
      <c r="G25" s="7" t="s">
        <v>27</v>
      </c>
      <c r="H25" s="8" t="s">
        <v>97</v>
      </c>
      <c r="I25" s="23">
        <v>99</v>
      </c>
      <c r="J25" s="23">
        <v>16</v>
      </c>
      <c r="K25" s="25">
        <v>17</v>
      </c>
      <c r="L25" s="25">
        <v>15</v>
      </c>
      <c r="M25" s="25">
        <v>99</v>
      </c>
      <c r="N25" s="7">
        <f>IF(OR('Gereden wedstrijden'!$L$7=5,'Gereden wedstrijden'!$L$7=5),LARGE(I25:M25,1),0)</f>
        <v>99</v>
      </c>
      <c r="O25" s="7">
        <f>IF('Gereden wedstrijden'!$L$7=5,LARGE(I25:M25,2),0)</f>
        <v>99</v>
      </c>
      <c r="P25" s="7">
        <f t="shared" si="1"/>
        <v>48</v>
      </c>
    </row>
    <row r="26" spans="1:17" s="7" customFormat="1" x14ac:dyDescent="0.25">
      <c r="A26" s="7">
        <v>22</v>
      </c>
      <c r="B26" s="7" t="s">
        <v>287</v>
      </c>
      <c r="C26" s="54" t="s">
        <v>288</v>
      </c>
      <c r="D26" s="7" t="s">
        <v>289</v>
      </c>
      <c r="F26" s="7" t="s">
        <v>244</v>
      </c>
      <c r="G26" s="7" t="s">
        <v>27</v>
      </c>
      <c r="H26" s="7" t="s">
        <v>97</v>
      </c>
      <c r="I26" s="25">
        <v>17</v>
      </c>
      <c r="J26" s="25">
        <v>23</v>
      </c>
      <c r="K26" s="25">
        <v>21</v>
      </c>
      <c r="L26" s="25">
        <v>99</v>
      </c>
      <c r="M26" s="25">
        <v>11</v>
      </c>
      <c r="N26" s="7">
        <f>IF(OR('Gereden wedstrijden'!$L$7=5,'Gereden wedstrijden'!$L$7=5),LARGE(I26:M26,1),0)</f>
        <v>99</v>
      </c>
      <c r="O26" s="7">
        <f>IF('Gereden wedstrijden'!$L$7=5,LARGE(I26:M26,2),0)</f>
        <v>23</v>
      </c>
      <c r="P26" s="7">
        <f t="shared" si="1"/>
        <v>49</v>
      </c>
    </row>
    <row r="27" spans="1:17" s="7" customFormat="1" x14ac:dyDescent="0.25">
      <c r="A27" s="7">
        <v>23</v>
      </c>
      <c r="B27" s="7" t="s">
        <v>296</v>
      </c>
      <c r="C27" s="54" t="s">
        <v>297</v>
      </c>
      <c r="D27" s="8" t="s">
        <v>298</v>
      </c>
      <c r="F27" s="7" t="s">
        <v>244</v>
      </c>
      <c r="G27" s="7" t="s">
        <v>22</v>
      </c>
      <c r="H27" s="8" t="s">
        <v>97</v>
      </c>
      <c r="I27" s="23">
        <v>20</v>
      </c>
      <c r="J27" s="25">
        <v>99</v>
      </c>
      <c r="K27" s="23">
        <v>16</v>
      </c>
      <c r="L27" s="25">
        <v>99</v>
      </c>
      <c r="M27" s="25">
        <v>99</v>
      </c>
      <c r="N27" s="7">
        <f>IF(OR('Gereden wedstrijden'!$L$7=5,'Gereden wedstrijden'!$L$7=5),LARGE(I27:M27,1),0)</f>
        <v>99</v>
      </c>
      <c r="O27" s="7">
        <f>IF('Gereden wedstrijden'!$L$7=5,LARGE(I27:M27,2),0)</f>
        <v>99</v>
      </c>
      <c r="P27" s="7">
        <f t="shared" si="1"/>
        <v>135</v>
      </c>
    </row>
    <row r="28" spans="1:17" s="7" customFormat="1" x14ac:dyDescent="0.25">
      <c r="A28" s="7">
        <v>24</v>
      </c>
      <c r="B28" s="9" t="s">
        <v>552</v>
      </c>
      <c r="C28" s="55" t="s">
        <v>553</v>
      </c>
      <c r="D28" s="9" t="s">
        <v>554</v>
      </c>
      <c r="F28" s="9" t="s">
        <v>244</v>
      </c>
      <c r="G28" s="9" t="s">
        <v>27</v>
      </c>
      <c r="H28" s="9" t="s">
        <v>79</v>
      </c>
      <c r="I28" s="26">
        <v>99</v>
      </c>
      <c r="J28" s="25">
        <v>9</v>
      </c>
      <c r="K28" s="23">
        <v>99</v>
      </c>
      <c r="L28" s="25">
        <v>99</v>
      </c>
      <c r="M28" s="25">
        <v>99</v>
      </c>
      <c r="N28" s="7">
        <f>IF(OR('Gereden wedstrijden'!$L$7=5,'Gereden wedstrijden'!$L$7=5),LARGE(I28:M28,1),0)</f>
        <v>99</v>
      </c>
      <c r="O28" s="7">
        <f>IF('Gereden wedstrijden'!$L$7=5,LARGE(I28:M28,2),0)</f>
        <v>99</v>
      </c>
      <c r="P28" s="7">
        <f t="shared" si="1"/>
        <v>207</v>
      </c>
    </row>
    <row r="29" spans="1:17" s="7" customFormat="1" x14ac:dyDescent="0.25">
      <c r="A29" s="7">
        <v>25</v>
      </c>
      <c r="B29" s="7" t="s">
        <v>282</v>
      </c>
      <c r="C29" s="54" t="s">
        <v>283</v>
      </c>
      <c r="D29" s="7" t="s">
        <v>284</v>
      </c>
      <c r="F29" s="7" t="s">
        <v>244</v>
      </c>
      <c r="G29" s="7" t="s">
        <v>22</v>
      </c>
      <c r="H29" s="7" t="s">
        <v>166</v>
      </c>
      <c r="I29" s="25">
        <v>15</v>
      </c>
      <c r="J29" s="25">
        <v>99</v>
      </c>
      <c r="K29" s="23">
        <v>99</v>
      </c>
      <c r="L29" s="25">
        <v>99</v>
      </c>
      <c r="M29" s="25">
        <v>99</v>
      </c>
      <c r="N29" s="7">
        <f>IF(OR('Gereden wedstrijden'!$L$7=5,'Gereden wedstrijden'!$L$7=5),LARGE(I29:M29,1),0)</f>
        <v>99</v>
      </c>
      <c r="O29" s="7">
        <f>IF('Gereden wedstrijden'!$L$7=5,LARGE(I29:M29,2),0)</f>
        <v>99</v>
      </c>
      <c r="P29" s="7">
        <f t="shared" si="1"/>
        <v>213</v>
      </c>
    </row>
    <row r="30" spans="1:17" s="7" customFormat="1" x14ac:dyDescent="0.25">
      <c r="A30" s="7">
        <v>26</v>
      </c>
      <c r="B30" s="7" t="s">
        <v>299</v>
      </c>
      <c r="C30" s="54" t="s">
        <v>60</v>
      </c>
      <c r="D30" s="7" t="s">
        <v>300</v>
      </c>
      <c r="F30" s="7" t="s">
        <v>244</v>
      </c>
      <c r="G30" s="7" t="s">
        <v>27</v>
      </c>
      <c r="H30" s="7" t="s">
        <v>180</v>
      </c>
      <c r="I30" s="23">
        <v>99</v>
      </c>
      <c r="J30" s="25">
        <v>99</v>
      </c>
      <c r="K30" s="25">
        <v>99</v>
      </c>
      <c r="L30" s="25">
        <v>99</v>
      </c>
      <c r="M30" s="25">
        <v>99</v>
      </c>
      <c r="N30" s="7">
        <f>IF(OR('Gereden wedstrijden'!$L$7=5,'Gereden wedstrijden'!$L$7=5),LARGE(I30:M30,1),0)</f>
        <v>99</v>
      </c>
      <c r="O30" s="7">
        <f>IF('Gereden wedstrijden'!$L$7=5,LARGE(I30:M30,2),0)</f>
        <v>99</v>
      </c>
      <c r="P30" s="7">
        <f t="shared" si="1"/>
        <v>297</v>
      </c>
    </row>
    <row r="31" spans="1:17" s="7" customFormat="1" x14ac:dyDescent="0.25">
      <c r="C31" s="8"/>
      <c r="F31" s="8"/>
      <c r="G31" s="8"/>
      <c r="H31" s="8"/>
      <c r="I31" s="26"/>
      <c r="J31" s="26"/>
      <c r="K31" s="26"/>
      <c r="L31" s="26"/>
      <c r="M31" s="26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1"/>
        <v>#NUM!</v>
      </c>
      <c r="Q31" s="9"/>
    </row>
    <row r="32" spans="1:17" s="7" customFormat="1" x14ac:dyDescent="0.25">
      <c r="A32" s="37" t="s">
        <v>615</v>
      </c>
      <c r="B32" s="2"/>
      <c r="C32" s="2"/>
      <c r="D32" s="2"/>
      <c r="E32" s="2"/>
      <c r="F32" s="2"/>
      <c r="G32" s="2"/>
      <c r="I32" s="23"/>
      <c r="J32" s="25"/>
      <c r="K32" s="25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1"/>
        <v>#NUM!</v>
      </c>
    </row>
    <row r="33" spans="1:17" s="7" customFormat="1" x14ac:dyDescent="0.25">
      <c r="A33" s="2"/>
      <c r="B33" s="2"/>
      <c r="C33" s="2"/>
      <c r="D33" s="2"/>
      <c r="E33" s="2"/>
      <c r="F33" s="2"/>
      <c r="G33" s="2"/>
      <c r="I33" s="26"/>
      <c r="J33" s="26"/>
      <c r="K33" s="26"/>
      <c r="L33" s="26"/>
      <c r="M33" s="26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1"/>
        <v>#NUM!</v>
      </c>
      <c r="Q33" s="9"/>
    </row>
    <row r="34" spans="1:17" s="7" customFormat="1" x14ac:dyDescent="0.25">
      <c r="A34" s="2"/>
      <c r="B34" s="2"/>
      <c r="C34" s="2"/>
      <c r="D34" s="2"/>
      <c r="E34" s="2"/>
      <c r="F34" s="2"/>
      <c r="G34" s="2"/>
      <c r="I34" s="25"/>
      <c r="J34" s="25"/>
      <c r="K34" s="25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1"/>
        <v>#NUM!</v>
      </c>
    </row>
    <row r="35" spans="1:17" s="7" customFormat="1" x14ac:dyDescent="0.25">
      <c r="A35" s="2"/>
      <c r="B35" s="2"/>
      <c r="C35" s="2"/>
      <c r="D35" s="2"/>
      <c r="E35" s="2"/>
      <c r="F35" s="2"/>
      <c r="G35" s="2"/>
      <c r="I35" s="25"/>
      <c r="J35" s="25"/>
      <c r="K35" s="23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1"/>
        <v>#NUM!</v>
      </c>
    </row>
    <row r="36" spans="1:17" s="7" customFormat="1" x14ac:dyDescent="0.25">
      <c r="A36" s="2"/>
      <c r="B36" s="2"/>
      <c r="C36" s="2"/>
      <c r="D36" s="2"/>
      <c r="E36" s="2"/>
      <c r="F36" s="2"/>
      <c r="G36" s="2"/>
      <c r="I36" s="23"/>
      <c r="J36" s="25"/>
      <c r="K36" s="25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1"/>
        <v>#NUM!</v>
      </c>
    </row>
    <row r="37" spans="1:17" s="7" customFormat="1" x14ac:dyDescent="0.25">
      <c r="A37" s="2"/>
      <c r="B37" s="2"/>
      <c r="C37" s="2"/>
      <c r="D37" s="2"/>
      <c r="E37" s="2"/>
      <c r="F37" s="2"/>
      <c r="G37" s="2"/>
      <c r="I37" s="25"/>
      <c r="J37" s="25"/>
      <c r="K37" s="25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1"/>
        <v>#NUM!</v>
      </c>
    </row>
    <row r="38" spans="1:17" s="7" customFormat="1" x14ac:dyDescent="0.25">
      <c r="A38" s="2"/>
      <c r="B38" s="2"/>
      <c r="C38" s="2"/>
      <c r="D38" s="2"/>
      <c r="E38" s="2"/>
      <c r="F38" s="2"/>
      <c r="G38" s="2"/>
      <c r="I38" s="25"/>
      <c r="J38" s="25"/>
      <c r="K38" s="23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1"/>
        <v>#NUM!</v>
      </c>
    </row>
    <row r="39" spans="1:17" s="7" customFormat="1" x14ac:dyDescent="0.25">
      <c r="A39" s="2"/>
      <c r="B39" s="2"/>
      <c r="C39" s="2"/>
      <c r="D39" s="2"/>
      <c r="E39" s="2"/>
      <c r="F39" s="2"/>
      <c r="G39" s="2"/>
      <c r="H39" s="2"/>
      <c r="I39" s="25"/>
      <c r="J39" s="25"/>
      <c r="K39" s="25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1"/>
        <v>#NUM!</v>
      </c>
    </row>
    <row r="40" spans="1:17" s="7" customFormat="1" x14ac:dyDescent="0.25">
      <c r="A40" s="2"/>
      <c r="B40" s="2"/>
      <c r="C40" s="2"/>
      <c r="D40" s="2"/>
      <c r="E40" s="2"/>
      <c r="F40" s="2"/>
      <c r="G40" s="2"/>
      <c r="H40" s="6"/>
      <c r="I40" s="23"/>
      <c r="J40" s="25"/>
      <c r="K40" s="23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1"/>
        <v>#NUM!</v>
      </c>
    </row>
    <row r="41" spans="1:17" s="7" customFormat="1" x14ac:dyDescent="0.25">
      <c r="A41" s="2"/>
      <c r="B41" s="2"/>
      <c r="C41" s="2"/>
      <c r="D41" s="2"/>
      <c r="E41" s="2"/>
      <c r="F41" s="2"/>
      <c r="G41" s="2"/>
      <c r="H41" s="6"/>
      <c r="I41" s="23"/>
      <c r="J41" s="25"/>
      <c r="K41" s="23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1"/>
        <v>#NUM!</v>
      </c>
    </row>
    <row r="42" spans="1:17" s="7" customFormat="1" x14ac:dyDescent="0.25">
      <c r="A42" s="2"/>
      <c r="B42" s="2"/>
      <c r="C42" s="2"/>
      <c r="D42" s="2"/>
      <c r="E42" s="2"/>
      <c r="F42" s="2"/>
      <c r="G42" s="2"/>
      <c r="H42" s="2"/>
      <c r="I42" s="25"/>
      <c r="J42" s="25"/>
      <c r="K42" s="25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1"/>
        <v>#NUM!</v>
      </c>
    </row>
    <row r="43" spans="1:17" s="10" customFormat="1" x14ac:dyDescent="0.25">
      <c r="A43" s="2"/>
      <c r="B43" s="2"/>
      <c r="C43" s="2"/>
      <c r="D43" s="2"/>
      <c r="E43" s="2"/>
      <c r="F43" s="2"/>
      <c r="G43" s="2"/>
      <c r="H43" s="2"/>
      <c r="I43" s="25"/>
      <c r="J43" s="23"/>
      <c r="K43" s="25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1"/>
        <v>#NUM!</v>
      </c>
      <c r="Q43" s="7"/>
    </row>
    <row r="44" spans="1:17" s="10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5"/>
      <c r="K44" s="23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1"/>
        <v>#NUM!</v>
      </c>
      <c r="Q44" s="7"/>
    </row>
    <row r="45" spans="1:17" s="10" customFormat="1" x14ac:dyDescent="0.25">
      <c r="A45" s="2"/>
      <c r="B45" s="2"/>
      <c r="C45" s="2"/>
      <c r="D45" s="2"/>
      <c r="E45" s="2"/>
      <c r="F45" s="2"/>
      <c r="G45" s="2"/>
      <c r="H45" s="2"/>
      <c r="I45" s="25"/>
      <c r="J45" s="23"/>
      <c r="K45" s="23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1"/>
        <v>#NUM!</v>
      </c>
      <c r="Q45" s="7"/>
    </row>
    <row r="46" spans="1:17" s="10" customFormat="1" x14ac:dyDescent="0.25">
      <c r="A46" s="2"/>
      <c r="B46" s="2"/>
      <c r="C46" s="2"/>
      <c r="D46" s="2"/>
      <c r="E46" s="2"/>
      <c r="F46" s="2"/>
      <c r="G46" s="2"/>
      <c r="H46" s="2"/>
      <c r="I46" s="23"/>
      <c r="J46" s="25"/>
      <c r="K46" s="23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1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5"/>
      <c r="J47" s="25"/>
      <c r="K47" s="25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1"/>
        <v>#NUM!</v>
      </c>
      <c r="Q47" s="7"/>
    </row>
    <row r="48" spans="1:17" s="9" customFormat="1" x14ac:dyDescent="0.25">
      <c r="A48" s="2"/>
      <c r="B48" s="2"/>
      <c r="C48" s="2"/>
      <c r="D48" s="2"/>
      <c r="E48" s="2"/>
      <c r="F48" s="2"/>
      <c r="G48" s="2"/>
      <c r="H48" s="2"/>
      <c r="I48" s="23"/>
      <c r="J48" s="25"/>
      <c r="K48" s="23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1"/>
        <v>#NUM!</v>
      </c>
      <c r="Q48" s="7"/>
    </row>
    <row r="49" spans="1:17" s="9" customFormat="1" x14ac:dyDescent="0.25">
      <c r="A49" s="2"/>
      <c r="B49" s="2"/>
      <c r="C49" s="2"/>
      <c r="D49" s="2"/>
      <c r="E49" s="2"/>
      <c r="F49" s="2"/>
      <c r="G49" s="2"/>
      <c r="H49" s="2"/>
      <c r="I49" s="25"/>
      <c r="J49" s="23"/>
      <c r="K49" s="23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1"/>
        <v>#NUM!</v>
      </c>
      <c r="Q49" s="7"/>
    </row>
    <row r="50" spans="1:17" s="9" customFormat="1" x14ac:dyDescent="0.25">
      <c r="A50" s="2"/>
      <c r="B50" s="2"/>
      <c r="C50" s="2"/>
      <c r="D50" s="2"/>
      <c r="E50" s="2"/>
      <c r="F50" s="2"/>
      <c r="G50" s="2"/>
      <c r="H50" s="2"/>
      <c r="I50" s="25"/>
      <c r="J50" s="23"/>
      <c r="K50" s="25"/>
      <c r="L50" s="25"/>
      <c r="M50" s="25"/>
      <c r="N50" s="7" t="e">
        <f>IF(OR('Gereden wedstrijden'!$L$7=5,'Gereden wedstrijden'!$L$7=6),LARGE(I50:M50,1),0)</f>
        <v>#NUM!</v>
      </c>
      <c r="O50" s="7">
        <f>IF('Gereden wedstrijden'!$L$7=6,LARGE(I50:M50,2),0)</f>
        <v>0</v>
      </c>
      <c r="P50" s="7" t="e">
        <f t="shared" si="1"/>
        <v>#NUM!</v>
      </c>
      <c r="Q50" s="7"/>
    </row>
    <row r="51" spans="1:17" s="9" customFormat="1" x14ac:dyDescent="0.25">
      <c r="A51" s="2"/>
      <c r="B51" s="2"/>
      <c r="C51" s="2"/>
      <c r="D51" s="2"/>
      <c r="E51" s="2"/>
      <c r="F51" s="2"/>
      <c r="G51" s="2"/>
      <c r="H51" s="2"/>
      <c r="I51" s="25"/>
      <c r="J51" s="23"/>
      <c r="K51" s="25"/>
      <c r="L51" s="25"/>
      <c r="M51" s="25"/>
      <c r="N51" s="7" t="e">
        <f>IF(OR('Gereden wedstrijden'!$L$7=5,'Gereden wedstrijden'!$L$7=6),LARGE(I51:M51,1),0)</f>
        <v>#NUM!</v>
      </c>
      <c r="O51" s="7">
        <f>IF('Gereden wedstrijden'!$L$7=6,LARGE(I51:M51,2),0)</f>
        <v>0</v>
      </c>
      <c r="P51" s="7" t="e">
        <f t="shared" si="1"/>
        <v>#NUM!</v>
      </c>
      <c r="Q51" s="7"/>
    </row>
    <row r="52" spans="1:17" s="9" customFormat="1" x14ac:dyDescent="0.25">
      <c r="A52" s="2"/>
      <c r="B52" s="2"/>
      <c r="C52" s="2"/>
      <c r="D52" s="2"/>
      <c r="E52" s="2"/>
      <c r="F52" s="2"/>
      <c r="G52" s="2"/>
      <c r="H52" s="2"/>
      <c r="I52" s="23"/>
      <c r="J52" s="25"/>
      <c r="K52" s="25"/>
      <c r="L52" s="25"/>
      <c r="M52" s="25"/>
      <c r="N52" s="7" t="e">
        <f>IF(OR('Gereden wedstrijden'!$L$7=5,'Gereden wedstrijden'!$L$7=6),LARGE(I52:M52,1),0)</f>
        <v>#NUM!</v>
      </c>
      <c r="O52" s="7">
        <f>IF('Gereden wedstrijden'!$L$7=6,LARGE(I52:M52,2),0)</f>
        <v>0</v>
      </c>
      <c r="P52" s="7" t="e">
        <f t="shared" si="1"/>
        <v>#NUM!</v>
      </c>
      <c r="Q52" s="7"/>
    </row>
    <row r="53" spans="1:17" s="9" customFormat="1" x14ac:dyDescent="0.25">
      <c r="A53" s="2"/>
      <c r="B53" s="2"/>
      <c r="C53" s="2"/>
      <c r="D53" s="2"/>
      <c r="E53" s="2"/>
      <c r="F53" s="2"/>
      <c r="G53" s="2"/>
      <c r="H53" s="2"/>
      <c r="I53" s="23"/>
      <c r="J53" s="25"/>
      <c r="K53" s="23"/>
      <c r="L53" s="25"/>
      <c r="M53" s="25"/>
      <c r="N53" s="7" t="e">
        <f>IF(OR('Gereden wedstrijden'!$L$7=5,'Gereden wedstrijden'!$L$7=6),LARGE(I53:M53,1),0)</f>
        <v>#NUM!</v>
      </c>
      <c r="O53" s="7">
        <f>IF('Gereden wedstrijden'!$L$7=6,LARGE(I53:M53,2),0)</f>
        <v>0</v>
      </c>
      <c r="P53" s="7" t="e">
        <f t="shared" si="1"/>
        <v>#NUM!</v>
      </c>
      <c r="Q53" s="7"/>
    </row>
    <row r="54" spans="1:17" s="9" customFormat="1" x14ac:dyDescent="0.25">
      <c r="A54" s="2"/>
      <c r="B54" s="2"/>
      <c r="C54" s="2"/>
      <c r="D54" s="2"/>
      <c r="E54" s="2"/>
      <c r="F54" s="2"/>
      <c r="G54" s="2"/>
      <c r="H54" s="2"/>
      <c r="I54" s="25"/>
      <c r="J54" s="23"/>
      <c r="K54" s="25"/>
      <c r="L54" s="25"/>
      <c r="M54" s="25"/>
      <c r="N54" s="7" t="e">
        <f>IF(OR('Gereden wedstrijden'!$L$7=5,'Gereden wedstrijden'!$L$7=6),LARGE(I54:M54,1),0)</f>
        <v>#NUM!</v>
      </c>
      <c r="O54" s="7">
        <f>IF('Gereden wedstrijden'!$L$7=6,LARGE(I54:M54,2),0)</f>
        <v>0</v>
      </c>
      <c r="P54" s="7" t="e">
        <f t="shared" si="1"/>
        <v>#NUM!</v>
      </c>
      <c r="Q54" s="7"/>
    </row>
    <row r="55" spans="1:17" s="9" customFormat="1" x14ac:dyDescent="0.25">
      <c r="A55" s="2"/>
      <c r="B55" s="2"/>
      <c r="C55" s="2"/>
      <c r="D55" s="2"/>
      <c r="E55" s="2"/>
      <c r="F55" s="2"/>
      <c r="G55" s="2"/>
      <c r="H55" s="2"/>
      <c r="I55" s="23"/>
      <c r="J55" s="25"/>
      <c r="K55" s="23"/>
      <c r="L55" s="25"/>
      <c r="M55" s="25"/>
      <c r="N55" s="7" t="e">
        <f>IF(OR('Gereden wedstrijden'!$L$7=5,'Gereden wedstrijden'!$L$7=6),LARGE(I55:M55,1),0)</f>
        <v>#NUM!</v>
      </c>
      <c r="O55" s="7">
        <f>IF('Gereden wedstrijden'!$L$7=6,LARGE(I55:M55,2),0)</f>
        <v>0</v>
      </c>
      <c r="P55" s="7" t="e">
        <f t="shared" si="1"/>
        <v>#NUM!</v>
      </c>
      <c r="Q55" s="7"/>
    </row>
    <row r="56" spans="1:17" s="6" customFormat="1" x14ac:dyDescent="0.25">
      <c r="A56" s="2"/>
      <c r="B56" s="2"/>
      <c r="C56" s="2"/>
      <c r="D56" s="2"/>
      <c r="E56" s="2"/>
      <c r="F56" s="2"/>
      <c r="G56" s="2"/>
      <c r="H56" s="2"/>
      <c r="I56" s="27"/>
      <c r="J56" s="27"/>
      <c r="K56" s="27"/>
      <c r="L56" s="27"/>
      <c r="M56" s="27"/>
      <c r="N56" s="2"/>
      <c r="O56" s="2"/>
      <c r="P56" s="2"/>
      <c r="Q56" s="2"/>
    </row>
    <row r="57" spans="1:17" s="6" customFormat="1" x14ac:dyDescent="0.25">
      <c r="A57" s="2"/>
      <c r="B57" s="2"/>
      <c r="C57" s="2"/>
      <c r="D57" s="2"/>
      <c r="E57" s="2"/>
      <c r="F57" s="2"/>
      <c r="G57" s="2"/>
      <c r="H57" s="2"/>
      <c r="I57" s="28"/>
      <c r="J57" s="28"/>
      <c r="K57" s="28"/>
      <c r="L57" s="28"/>
      <c r="M57" s="28"/>
    </row>
    <row r="58" spans="1:17" s="6" customFormat="1" x14ac:dyDescent="0.25">
      <c r="A58" s="2"/>
      <c r="B58" s="2"/>
      <c r="C58" s="2"/>
      <c r="D58" s="2"/>
      <c r="E58" s="2"/>
      <c r="F58" s="2"/>
      <c r="G58" s="2"/>
      <c r="H58" s="2"/>
      <c r="I58" s="28"/>
      <c r="J58" s="28"/>
      <c r="K58" s="28"/>
      <c r="L58" s="28"/>
      <c r="M58" s="28"/>
    </row>
  </sheetData>
  <sortState ref="B4:Q29">
    <sortCondition ref="P4:P29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B4" sqref="B4:G8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5.28515625" style="2" bestFit="1" customWidth="1"/>
    <col min="4" max="4" width="19.8554687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3.7109375" style="2" bestFit="1" customWidth="1"/>
    <col min="9" max="9" width="11.5703125" style="27" bestFit="1" customWidth="1"/>
    <col min="10" max="10" width="10.42578125" style="27" bestFit="1" customWidth="1"/>
    <col min="11" max="11" width="13.5703125" style="27" bestFit="1" customWidth="1"/>
    <col min="12" max="12" width="13.710937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585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42316</v>
      </c>
      <c r="K2" s="24">
        <v>42329</v>
      </c>
      <c r="L2" s="24">
        <v>42350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472</v>
      </c>
      <c r="C4" s="59" t="s">
        <v>473</v>
      </c>
      <c r="D4" s="37" t="s">
        <v>474</v>
      </c>
      <c r="F4" s="37" t="s">
        <v>379</v>
      </c>
      <c r="G4" s="37" t="s">
        <v>27</v>
      </c>
      <c r="H4" s="37" t="s">
        <v>79</v>
      </c>
      <c r="I4" s="40">
        <v>4</v>
      </c>
      <c r="J4" s="39">
        <v>1</v>
      </c>
      <c r="K4" s="40">
        <v>1</v>
      </c>
      <c r="L4" s="39">
        <v>3</v>
      </c>
      <c r="M4" s="39">
        <v>2</v>
      </c>
      <c r="N4" s="39">
        <f>SUM(I4:M4)</f>
        <v>11</v>
      </c>
      <c r="O4" s="37">
        <f>IF(OR('Gereden wedstrijden'!$L$7=5,'Gereden wedstrijden'!$L$7=5),LARGE(I4:M4,1),0)</f>
        <v>4</v>
      </c>
      <c r="P4" s="37">
        <f>IF('Gereden wedstrijden'!$L$7=5,LARGE(I4:M4,2),0)</f>
        <v>3</v>
      </c>
      <c r="Q4" s="37">
        <f>SUM(I4:M4)-SUM(O4:P4)</f>
        <v>4</v>
      </c>
      <c r="R4" s="37" t="s">
        <v>625</v>
      </c>
    </row>
    <row r="5" spans="1:18" s="41" customFormat="1" x14ac:dyDescent="0.25">
      <c r="A5" s="41">
        <v>2</v>
      </c>
      <c r="B5" s="41" t="s">
        <v>475</v>
      </c>
      <c r="C5" s="58" t="s">
        <v>476</v>
      </c>
      <c r="D5" s="41" t="s">
        <v>477</v>
      </c>
      <c r="F5" s="41" t="s">
        <v>379</v>
      </c>
      <c r="G5" s="41" t="s">
        <v>27</v>
      </c>
      <c r="H5" s="41" t="s">
        <v>137</v>
      </c>
      <c r="I5" s="44">
        <v>5</v>
      </c>
      <c r="J5" s="43">
        <v>4</v>
      </c>
      <c r="K5" s="43">
        <v>8</v>
      </c>
      <c r="L5" s="44">
        <v>1</v>
      </c>
      <c r="M5" s="44">
        <v>1</v>
      </c>
      <c r="N5" s="44">
        <f>SUM(I5:M5)</f>
        <v>19</v>
      </c>
      <c r="O5" s="41">
        <f>IF(OR('Gereden wedstrijden'!$L$7=5,'Gereden wedstrijden'!$L$7=5),LARGE(I5:M5,1),0)</f>
        <v>8</v>
      </c>
      <c r="P5" s="41">
        <f>IF('Gereden wedstrijden'!$L$7=5,LARGE(I5:M5,2),0)</f>
        <v>5</v>
      </c>
      <c r="Q5" s="41">
        <f>SUM(I5:M5)-SUM(O5:P5)</f>
        <v>6</v>
      </c>
      <c r="R5" s="41" t="s">
        <v>626</v>
      </c>
    </row>
    <row r="6" spans="1:18" s="41" customFormat="1" x14ac:dyDescent="0.25">
      <c r="A6" s="41">
        <v>3</v>
      </c>
      <c r="B6" s="41" t="s">
        <v>469</v>
      </c>
      <c r="C6" s="58" t="s">
        <v>470</v>
      </c>
      <c r="D6" s="41" t="s">
        <v>471</v>
      </c>
      <c r="F6" s="41" t="s">
        <v>379</v>
      </c>
      <c r="G6" s="41" t="s">
        <v>27</v>
      </c>
      <c r="H6" s="41" t="s">
        <v>148</v>
      </c>
      <c r="I6" s="44">
        <v>3</v>
      </c>
      <c r="J6" s="44">
        <v>3</v>
      </c>
      <c r="K6" s="43">
        <v>4</v>
      </c>
      <c r="L6" s="44">
        <v>2</v>
      </c>
      <c r="M6" s="44">
        <v>3</v>
      </c>
      <c r="N6" s="44">
        <f>SUM(I6:M6)</f>
        <v>15</v>
      </c>
      <c r="O6" s="41">
        <f>IF(OR('Gereden wedstrijden'!$L$7=5,'Gereden wedstrijden'!$L$7=5),LARGE(I6:M6,1),0)</f>
        <v>4</v>
      </c>
      <c r="P6" s="41">
        <f>IF('Gereden wedstrijden'!$L$7=5,LARGE(I6:M6,2),0)</f>
        <v>3</v>
      </c>
      <c r="Q6" s="41">
        <f>SUM(I6:M6)-SUM(O6:P6)</f>
        <v>8</v>
      </c>
      <c r="R6" s="41" t="s">
        <v>626</v>
      </c>
    </row>
    <row r="7" spans="1:18" s="41" customFormat="1" x14ac:dyDescent="0.25">
      <c r="A7" s="41">
        <v>4</v>
      </c>
      <c r="B7" s="41" t="s">
        <v>478</v>
      </c>
      <c r="C7" s="58" t="s">
        <v>479</v>
      </c>
      <c r="D7" s="41" t="s">
        <v>480</v>
      </c>
      <c r="F7" s="41" t="s">
        <v>379</v>
      </c>
      <c r="G7" s="41" t="s">
        <v>27</v>
      </c>
      <c r="H7" s="41" t="s">
        <v>97</v>
      </c>
      <c r="I7" s="43">
        <v>6</v>
      </c>
      <c r="J7" s="43">
        <v>2</v>
      </c>
      <c r="K7" s="43">
        <v>2</v>
      </c>
      <c r="L7" s="44">
        <v>4</v>
      </c>
      <c r="M7" s="44">
        <v>5</v>
      </c>
      <c r="N7" s="44">
        <f>SUM(I7:M7)</f>
        <v>19</v>
      </c>
      <c r="O7" s="41">
        <f>IF(OR('Gereden wedstrijden'!$L$7=5,'Gereden wedstrijden'!$L$7=5),LARGE(I7:M7,1),0)</f>
        <v>6</v>
      </c>
      <c r="P7" s="41">
        <f>IF('Gereden wedstrijden'!$L$7=5,LARGE(I7:M7,2),0)</f>
        <v>5</v>
      </c>
      <c r="Q7" s="41">
        <f>SUM(I7:M7)-SUM(O7:P7)</f>
        <v>8</v>
      </c>
      <c r="R7" s="41" t="s">
        <v>626</v>
      </c>
    </row>
    <row r="8" spans="1:18" s="41" customFormat="1" ht="15.75" customHeight="1" x14ac:dyDescent="0.25">
      <c r="A8" s="41">
        <v>5</v>
      </c>
      <c r="B8" s="41" t="s">
        <v>464</v>
      </c>
      <c r="C8" s="58" t="s">
        <v>465</v>
      </c>
      <c r="D8" s="41" t="s">
        <v>466</v>
      </c>
      <c r="F8" s="41" t="s">
        <v>379</v>
      </c>
      <c r="G8" s="41" t="s">
        <v>27</v>
      </c>
      <c r="H8" s="41" t="s">
        <v>314</v>
      </c>
      <c r="I8" s="44">
        <v>1</v>
      </c>
      <c r="J8" s="43">
        <v>6</v>
      </c>
      <c r="K8" s="43">
        <v>3</v>
      </c>
      <c r="L8" s="44">
        <v>5</v>
      </c>
      <c r="M8" s="44">
        <v>6</v>
      </c>
      <c r="N8" s="44">
        <f>SUM(I8:M8)</f>
        <v>21</v>
      </c>
      <c r="O8" s="41">
        <f>IF(OR('Gereden wedstrijden'!$L$7=5,'Gereden wedstrijden'!$L$7=5),LARGE(I8:M8,1),0)</f>
        <v>6</v>
      </c>
      <c r="P8" s="41">
        <f>IF('Gereden wedstrijden'!$L$7=5,LARGE(I8:M8,2),0)</f>
        <v>6</v>
      </c>
      <c r="Q8" s="41">
        <f>SUM(I8:M8)-SUM(O8:P8)</f>
        <v>9</v>
      </c>
      <c r="R8" s="41" t="s">
        <v>626</v>
      </c>
    </row>
    <row r="9" spans="1:18" s="7" customFormat="1" ht="15.75" customHeight="1" x14ac:dyDescent="0.25">
      <c r="C9" s="54"/>
      <c r="I9" s="25"/>
      <c r="J9" s="23"/>
      <c r="K9" s="23"/>
      <c r="L9" s="25"/>
      <c r="M9" s="25"/>
      <c r="N9" s="25"/>
    </row>
    <row r="10" spans="1:18" s="7" customFormat="1" x14ac:dyDescent="0.25">
      <c r="A10" s="7">
        <v>6</v>
      </c>
      <c r="B10" s="7" t="s">
        <v>467</v>
      </c>
      <c r="C10" s="54" t="s">
        <v>468</v>
      </c>
      <c r="D10" s="7" t="s">
        <v>258</v>
      </c>
      <c r="F10" s="7" t="s">
        <v>379</v>
      </c>
      <c r="G10" s="7" t="s">
        <v>27</v>
      </c>
      <c r="H10" s="7" t="s">
        <v>314</v>
      </c>
      <c r="I10" s="23">
        <v>2</v>
      </c>
      <c r="J10" s="25">
        <v>8</v>
      </c>
      <c r="K10" s="25">
        <v>7</v>
      </c>
      <c r="L10" s="25">
        <v>10</v>
      </c>
      <c r="M10" s="25">
        <v>4</v>
      </c>
      <c r="N10" s="25">
        <f t="shared" ref="N10:N21" si="0">SUM(I10:M10)</f>
        <v>31</v>
      </c>
      <c r="O10" s="7">
        <f>IF(OR('Gereden wedstrijden'!$L$7=5,'Gereden wedstrijden'!$L$7=5),LARGE(I10:M10,1),0)</f>
        <v>10</v>
      </c>
      <c r="P10" s="7">
        <f>IF('Gereden wedstrijden'!$L$7=5,LARGE(I10:M10,2),0)</f>
        <v>8</v>
      </c>
      <c r="Q10" s="7">
        <f t="shared" ref="Q10:Q21" si="1">SUM(I10:M10)-SUM(O10:P10)</f>
        <v>13</v>
      </c>
    </row>
    <row r="11" spans="1:18" s="7" customFormat="1" x14ac:dyDescent="0.25">
      <c r="A11" s="7">
        <v>7</v>
      </c>
      <c r="B11" s="7" t="s">
        <v>481</v>
      </c>
      <c r="C11" s="7" t="s">
        <v>482</v>
      </c>
      <c r="D11" s="7" t="s">
        <v>483</v>
      </c>
      <c r="F11" s="7" t="s">
        <v>379</v>
      </c>
      <c r="G11" s="7" t="s">
        <v>22</v>
      </c>
      <c r="H11" s="7" t="s">
        <v>86</v>
      </c>
      <c r="I11" s="25">
        <v>7</v>
      </c>
      <c r="J11" s="25">
        <v>5</v>
      </c>
      <c r="K11" s="23">
        <v>5</v>
      </c>
      <c r="L11" s="25">
        <v>6</v>
      </c>
      <c r="M11" s="25">
        <v>99</v>
      </c>
      <c r="N11" s="25">
        <f t="shared" si="0"/>
        <v>122</v>
      </c>
      <c r="O11" s="7">
        <f>IF(OR('Gereden wedstrijden'!$L$7=5,'Gereden wedstrijden'!$L$7=5),LARGE(I11:M11,1),0)</f>
        <v>99</v>
      </c>
      <c r="P11" s="7">
        <f>IF('Gereden wedstrijden'!$L$7=5,LARGE(I11:M11,2),0)</f>
        <v>7</v>
      </c>
      <c r="Q11" s="7">
        <f t="shared" si="1"/>
        <v>16</v>
      </c>
    </row>
    <row r="12" spans="1:18" s="7" customFormat="1" x14ac:dyDescent="0.25">
      <c r="A12" s="7">
        <v>8</v>
      </c>
      <c r="B12" s="7" t="s">
        <v>487</v>
      </c>
      <c r="C12" s="7" t="s">
        <v>488</v>
      </c>
      <c r="D12" s="7" t="s">
        <v>489</v>
      </c>
      <c r="F12" s="7" t="s">
        <v>379</v>
      </c>
      <c r="G12" s="7" t="s">
        <v>27</v>
      </c>
      <c r="H12" s="7" t="s">
        <v>320</v>
      </c>
      <c r="I12" s="25">
        <v>9</v>
      </c>
      <c r="J12" s="25">
        <v>7</v>
      </c>
      <c r="K12" s="23">
        <v>6</v>
      </c>
      <c r="L12" s="25">
        <v>7</v>
      </c>
      <c r="M12" s="25">
        <v>99</v>
      </c>
      <c r="N12" s="25">
        <f t="shared" si="0"/>
        <v>128</v>
      </c>
      <c r="O12" s="7">
        <f>IF(OR('Gereden wedstrijden'!$L$7=5,'Gereden wedstrijden'!$L$7=5),LARGE(I12:M12,1),0)</f>
        <v>99</v>
      </c>
      <c r="P12" s="7">
        <f>IF('Gereden wedstrijden'!$L$7=5,LARGE(I12:M12,2),0)</f>
        <v>9</v>
      </c>
      <c r="Q12" s="7">
        <f t="shared" si="1"/>
        <v>20</v>
      </c>
    </row>
    <row r="13" spans="1:18" s="7" customFormat="1" x14ac:dyDescent="0.25">
      <c r="A13" s="7">
        <v>9</v>
      </c>
      <c r="B13" s="7" t="s">
        <v>484</v>
      </c>
      <c r="C13" s="54" t="s">
        <v>485</v>
      </c>
      <c r="D13" s="7" t="s">
        <v>486</v>
      </c>
      <c r="F13" s="7" t="s">
        <v>379</v>
      </c>
      <c r="G13" s="7" t="s">
        <v>22</v>
      </c>
      <c r="H13" s="7" t="s">
        <v>121</v>
      </c>
      <c r="I13" s="23">
        <v>8</v>
      </c>
      <c r="J13" s="23">
        <v>14</v>
      </c>
      <c r="K13" s="23">
        <v>10</v>
      </c>
      <c r="L13" s="25">
        <v>9</v>
      </c>
      <c r="M13" s="25">
        <v>7</v>
      </c>
      <c r="N13" s="25">
        <f t="shared" si="0"/>
        <v>48</v>
      </c>
      <c r="O13" s="7">
        <f>IF(OR('Gereden wedstrijden'!$L$7=5,'Gereden wedstrijden'!$L$7=5),LARGE(I13:M13,1),0)</f>
        <v>14</v>
      </c>
      <c r="P13" s="7">
        <f>IF('Gereden wedstrijden'!$L$7=5,LARGE(I13:M13,2),0)</f>
        <v>10</v>
      </c>
      <c r="Q13" s="7">
        <f t="shared" si="1"/>
        <v>24</v>
      </c>
    </row>
    <row r="14" spans="1:18" s="7" customFormat="1" x14ac:dyDescent="0.25">
      <c r="A14" s="7">
        <v>10</v>
      </c>
      <c r="B14" s="7" t="s">
        <v>490</v>
      </c>
      <c r="C14" s="7" t="s">
        <v>491</v>
      </c>
      <c r="D14" s="7" t="s">
        <v>492</v>
      </c>
      <c r="F14" s="7" t="s">
        <v>379</v>
      </c>
      <c r="G14" s="7" t="s">
        <v>22</v>
      </c>
      <c r="H14" s="7" t="s">
        <v>106</v>
      </c>
      <c r="I14" s="23">
        <v>10</v>
      </c>
      <c r="J14" s="23">
        <v>9</v>
      </c>
      <c r="K14" s="25">
        <v>9</v>
      </c>
      <c r="L14" s="25">
        <v>8</v>
      </c>
      <c r="M14" s="25">
        <v>99</v>
      </c>
      <c r="N14" s="25">
        <f t="shared" si="0"/>
        <v>135</v>
      </c>
      <c r="O14" s="7">
        <f>IF(OR('Gereden wedstrijden'!$L$7=5,'Gereden wedstrijden'!$L$7=5),LARGE(I14:M14,1),0)</f>
        <v>99</v>
      </c>
      <c r="P14" s="7">
        <f>IF('Gereden wedstrijden'!$L$7=5,LARGE(I14:M14,2),0)</f>
        <v>10</v>
      </c>
      <c r="Q14" s="7">
        <f t="shared" si="1"/>
        <v>26</v>
      </c>
    </row>
    <row r="15" spans="1:18" s="7" customFormat="1" x14ac:dyDescent="0.25">
      <c r="A15" s="7">
        <v>11</v>
      </c>
      <c r="B15" s="7" t="s">
        <v>493</v>
      </c>
      <c r="C15" s="7" t="s">
        <v>494</v>
      </c>
      <c r="D15" s="7" t="s">
        <v>495</v>
      </c>
      <c r="F15" s="7" t="s">
        <v>379</v>
      </c>
      <c r="G15" s="7" t="s">
        <v>27</v>
      </c>
      <c r="H15" s="7" t="s">
        <v>320</v>
      </c>
      <c r="I15" s="25">
        <v>11</v>
      </c>
      <c r="J15" s="25">
        <v>12</v>
      </c>
      <c r="K15" s="23">
        <v>11</v>
      </c>
      <c r="L15" s="25">
        <v>99</v>
      </c>
      <c r="M15" s="25">
        <v>99</v>
      </c>
      <c r="N15" s="25">
        <f t="shared" si="0"/>
        <v>232</v>
      </c>
      <c r="O15" s="7">
        <f>IF(OR('Gereden wedstrijden'!$L$7=5,'Gereden wedstrijden'!$L$7=5),LARGE(I15:M15,1),0)</f>
        <v>99</v>
      </c>
      <c r="P15" s="7">
        <f>IF('Gereden wedstrijden'!$L$7=5,LARGE(I15:M15,2),0)</f>
        <v>99</v>
      </c>
      <c r="Q15" s="7">
        <f t="shared" si="1"/>
        <v>34</v>
      </c>
    </row>
    <row r="16" spans="1:18" s="7" customFormat="1" x14ac:dyDescent="0.25">
      <c r="A16" s="7">
        <v>12</v>
      </c>
      <c r="B16" s="7" t="s">
        <v>505</v>
      </c>
      <c r="C16" s="54" t="s">
        <v>506</v>
      </c>
      <c r="D16" s="7" t="s">
        <v>507</v>
      </c>
      <c r="F16" s="7" t="s">
        <v>379</v>
      </c>
      <c r="G16" s="7" t="s">
        <v>27</v>
      </c>
      <c r="H16" s="7" t="s">
        <v>121</v>
      </c>
      <c r="I16" s="25">
        <v>15</v>
      </c>
      <c r="J16" s="25">
        <v>13</v>
      </c>
      <c r="K16" s="23">
        <v>99</v>
      </c>
      <c r="L16" s="25">
        <v>99</v>
      </c>
      <c r="M16" s="25">
        <v>8</v>
      </c>
      <c r="N16" s="25">
        <f t="shared" si="0"/>
        <v>234</v>
      </c>
      <c r="O16" s="7">
        <f>IF(OR('Gereden wedstrijden'!$L$7=5,'Gereden wedstrijden'!$L$7=5),LARGE(I16:M16,1),0)</f>
        <v>99</v>
      </c>
      <c r="P16" s="7">
        <f>IF('Gereden wedstrijden'!$L$7=5,LARGE(I16:M16,2),0)</f>
        <v>99</v>
      </c>
      <c r="Q16" s="7">
        <f t="shared" si="1"/>
        <v>36</v>
      </c>
    </row>
    <row r="17" spans="1:17" s="7" customFormat="1" x14ac:dyDescent="0.25">
      <c r="A17" s="7">
        <v>13</v>
      </c>
      <c r="B17" s="7" t="s">
        <v>499</v>
      </c>
      <c r="C17" s="7" t="s">
        <v>500</v>
      </c>
      <c r="D17" s="7" t="s">
        <v>501</v>
      </c>
      <c r="F17" s="7" t="s">
        <v>379</v>
      </c>
      <c r="G17" s="7" t="s">
        <v>22</v>
      </c>
      <c r="H17" s="7" t="s">
        <v>320</v>
      </c>
      <c r="I17" s="25">
        <v>13</v>
      </c>
      <c r="J17" s="25">
        <v>11</v>
      </c>
      <c r="K17" s="25">
        <v>12</v>
      </c>
      <c r="L17" s="25">
        <v>99</v>
      </c>
      <c r="M17" s="25">
        <v>99</v>
      </c>
      <c r="N17" s="25">
        <f t="shared" si="0"/>
        <v>234</v>
      </c>
      <c r="O17" s="7">
        <f>IF(OR('Gereden wedstrijden'!$L$7=5,'Gereden wedstrijden'!$L$7=5),LARGE(I17:M17,1),0)</f>
        <v>99</v>
      </c>
      <c r="P17" s="7">
        <f>IF('Gereden wedstrijden'!$L$7=5,LARGE(I17:M17,2),0)</f>
        <v>99</v>
      </c>
      <c r="Q17" s="7">
        <f t="shared" si="1"/>
        <v>36</v>
      </c>
    </row>
    <row r="18" spans="1:17" s="7" customFormat="1" x14ac:dyDescent="0.25">
      <c r="A18" s="7">
        <v>14</v>
      </c>
      <c r="B18" s="7" t="s">
        <v>508</v>
      </c>
      <c r="C18" s="8" t="s">
        <v>509</v>
      </c>
      <c r="D18" s="8" t="s">
        <v>510</v>
      </c>
      <c r="F18" s="7" t="s">
        <v>379</v>
      </c>
      <c r="G18" s="7" t="s">
        <v>22</v>
      </c>
      <c r="H18" s="8" t="s">
        <v>207</v>
      </c>
      <c r="I18" s="23">
        <v>16</v>
      </c>
      <c r="J18" s="25">
        <v>10</v>
      </c>
      <c r="K18" s="23">
        <v>99</v>
      </c>
      <c r="L18" s="25">
        <v>99</v>
      </c>
      <c r="M18" s="25">
        <v>99</v>
      </c>
      <c r="N18" s="25">
        <f t="shared" si="0"/>
        <v>323</v>
      </c>
      <c r="O18" s="7">
        <f>IF(OR('Gereden wedstrijden'!$L$7=5,'Gereden wedstrijden'!$L$7=5),LARGE(I18:M18,1),0)</f>
        <v>99</v>
      </c>
      <c r="P18" s="7">
        <f>IF('Gereden wedstrijden'!$L$7=5,LARGE(I18:M18,2),0)</f>
        <v>99</v>
      </c>
      <c r="Q18" s="7">
        <f t="shared" si="1"/>
        <v>125</v>
      </c>
    </row>
    <row r="19" spans="1:17" s="7" customFormat="1" x14ac:dyDescent="0.25">
      <c r="A19" s="7">
        <v>15</v>
      </c>
      <c r="B19" s="7" t="s">
        <v>496</v>
      </c>
      <c r="C19" s="7" t="s">
        <v>497</v>
      </c>
      <c r="D19" s="7" t="s">
        <v>498</v>
      </c>
      <c r="F19" s="7" t="s">
        <v>379</v>
      </c>
      <c r="G19" s="7" t="s">
        <v>27</v>
      </c>
      <c r="H19" s="7" t="s">
        <v>79</v>
      </c>
      <c r="I19" s="23">
        <v>12</v>
      </c>
      <c r="J19" s="25">
        <v>99</v>
      </c>
      <c r="K19" s="23">
        <v>99</v>
      </c>
      <c r="L19" s="25">
        <v>99</v>
      </c>
      <c r="M19" s="25">
        <v>99</v>
      </c>
      <c r="N19" s="25">
        <f t="shared" si="0"/>
        <v>408</v>
      </c>
      <c r="O19" s="7">
        <f>IF(OR('Gereden wedstrijden'!$L$7=5,'Gereden wedstrijden'!$L$7=5),LARGE(I19:M19,1),0)</f>
        <v>99</v>
      </c>
      <c r="P19" s="7">
        <f>IF('Gereden wedstrijden'!$L$7=5,LARGE(I19:M19,2),0)</f>
        <v>99</v>
      </c>
      <c r="Q19" s="7">
        <f t="shared" si="1"/>
        <v>210</v>
      </c>
    </row>
    <row r="20" spans="1:17" s="7" customFormat="1" x14ac:dyDescent="0.25">
      <c r="A20" s="7">
        <v>16</v>
      </c>
      <c r="B20" s="7" t="s">
        <v>502</v>
      </c>
      <c r="C20" s="7" t="s">
        <v>503</v>
      </c>
      <c r="D20" s="7" t="s">
        <v>504</v>
      </c>
      <c r="F20" s="7" t="s">
        <v>379</v>
      </c>
      <c r="G20" s="7" t="s">
        <v>27</v>
      </c>
      <c r="H20" s="7" t="s">
        <v>141</v>
      </c>
      <c r="I20" s="23">
        <v>14</v>
      </c>
      <c r="J20" s="25">
        <v>99</v>
      </c>
      <c r="K20" s="23">
        <v>99</v>
      </c>
      <c r="L20" s="25">
        <v>99</v>
      </c>
      <c r="M20" s="25">
        <v>99</v>
      </c>
      <c r="N20" s="25">
        <f t="shared" si="0"/>
        <v>410</v>
      </c>
      <c r="O20" s="7">
        <f>IF(OR('Gereden wedstrijden'!$L$7=5,'Gereden wedstrijden'!$L$7=5),LARGE(I20:M20,1),0)</f>
        <v>99</v>
      </c>
      <c r="P20" s="7">
        <f>IF('Gereden wedstrijden'!$L$7=5,LARGE(I20:M20,2),0)</f>
        <v>99</v>
      </c>
      <c r="Q20" s="7">
        <f t="shared" si="1"/>
        <v>212</v>
      </c>
    </row>
    <row r="21" spans="1:17" s="7" customFormat="1" x14ac:dyDescent="0.25">
      <c r="A21" s="7">
        <v>17</v>
      </c>
      <c r="B21" s="7" t="s">
        <v>568</v>
      </c>
      <c r="C21" s="7" t="s">
        <v>569</v>
      </c>
      <c r="D21" s="7" t="s">
        <v>570</v>
      </c>
      <c r="F21" s="7" t="s">
        <v>379</v>
      </c>
      <c r="G21" s="8" t="s">
        <v>22</v>
      </c>
      <c r="H21" s="8" t="s">
        <v>141</v>
      </c>
      <c r="I21" s="23">
        <v>99</v>
      </c>
      <c r="J21" s="25">
        <v>15</v>
      </c>
      <c r="K21" s="25">
        <v>99</v>
      </c>
      <c r="L21" s="25">
        <v>99</v>
      </c>
      <c r="M21" s="25">
        <v>99</v>
      </c>
      <c r="N21" s="25">
        <f t="shared" si="0"/>
        <v>411</v>
      </c>
      <c r="O21" s="7">
        <f>IF(OR('Gereden wedstrijden'!$L$7=5,'Gereden wedstrijden'!$L$7=5),LARGE(I21:M21,1),0)</f>
        <v>99</v>
      </c>
      <c r="P21" s="7">
        <f>IF('Gereden wedstrijden'!$L$7=5,LARGE(I21:M21,2),0)</f>
        <v>99</v>
      </c>
      <c r="Q21" s="7">
        <f t="shared" si="1"/>
        <v>213</v>
      </c>
    </row>
    <row r="22" spans="1:17" s="7" customFormat="1" x14ac:dyDescent="0.25">
      <c r="B22" s="9"/>
      <c r="C22" s="9"/>
      <c r="D22" s="9"/>
      <c r="E22" s="9"/>
      <c r="F22" s="9"/>
      <c r="G22" s="9"/>
      <c r="H22" s="9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ref="Q22:Q58" si="2">SUM(I22:M22)-SUM(O22:P22)</f>
        <v>#NUM!</v>
      </c>
    </row>
    <row r="23" spans="1:17" s="7" customFormat="1" x14ac:dyDescent="0.25">
      <c r="A23" s="37" t="s">
        <v>620</v>
      </c>
      <c r="F23" s="8"/>
      <c r="G23" s="8"/>
      <c r="H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2"/>
        <v>#NUM!</v>
      </c>
    </row>
    <row r="24" spans="1:17" s="7" customFormat="1" x14ac:dyDescent="0.25">
      <c r="C24" s="8"/>
      <c r="G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2"/>
        <v>#NUM!</v>
      </c>
    </row>
    <row r="25" spans="1:17" s="7" customFormat="1" x14ac:dyDescent="0.25">
      <c r="E25" s="9"/>
      <c r="F25" s="9"/>
      <c r="G25" s="9"/>
      <c r="H25" s="9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2"/>
        <v>#NUM!</v>
      </c>
    </row>
    <row r="26" spans="1:17" s="7" customFormat="1" x14ac:dyDescent="0.25">
      <c r="C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2"/>
        <v>#NUM!</v>
      </c>
    </row>
    <row r="27" spans="1:17" s="7" customFormat="1" x14ac:dyDescent="0.25">
      <c r="G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2"/>
        <v>#NUM!</v>
      </c>
    </row>
    <row r="28" spans="1:17" s="7" customFormat="1" x14ac:dyDescent="0.25"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2"/>
        <v>#NUM!</v>
      </c>
    </row>
    <row r="29" spans="1:17" s="7" customFormat="1" x14ac:dyDescent="0.25">
      <c r="C29" s="8"/>
      <c r="F29" s="8"/>
      <c r="G29" s="8"/>
      <c r="H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</row>
    <row r="30" spans="1:17" s="7" customFormat="1" x14ac:dyDescent="0.25">
      <c r="G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1:17" s="7" customFormat="1" x14ac:dyDescent="0.25">
      <c r="C31" s="8"/>
      <c r="D31" s="8"/>
      <c r="G31" s="8"/>
      <c r="H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1:17" s="7" customFormat="1" x14ac:dyDescent="0.25">
      <c r="G32" s="8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</row>
    <row r="33" spans="1:18" s="7" customFormat="1" x14ac:dyDescent="0.25">
      <c r="G33" s="8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  <c r="R33" s="9"/>
    </row>
    <row r="34" spans="1:18" s="7" customFormat="1" x14ac:dyDescent="0.25">
      <c r="C34" s="8"/>
      <c r="F34" s="8"/>
      <c r="G34" s="8"/>
      <c r="H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</row>
    <row r="36" spans="1:18" s="7" customFormat="1" x14ac:dyDescent="0.25">
      <c r="G36" s="8"/>
      <c r="H36" s="8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  <c r="R36" s="9"/>
    </row>
    <row r="37" spans="1:18" s="7" customFormat="1" x14ac:dyDescent="0.25"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si="2"/>
        <v>#NUM!</v>
      </c>
    </row>
    <row r="38" spans="1:18" s="7" customFormat="1" x14ac:dyDescent="0.25">
      <c r="G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2"/>
        <v>#NUM!</v>
      </c>
    </row>
    <row r="39" spans="1:18" s="7" customFormat="1" x14ac:dyDescent="0.25">
      <c r="F39" s="8"/>
      <c r="G39" s="8"/>
      <c r="H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2"/>
        <v>#NUM!</v>
      </c>
    </row>
    <row r="40" spans="1:18" s="7" customFormat="1" x14ac:dyDescent="0.25">
      <c r="G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2"/>
        <v>#NUM!</v>
      </c>
    </row>
    <row r="41" spans="1:18" s="7" customFormat="1" x14ac:dyDescent="0.25">
      <c r="G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2"/>
        <v>#NUM!</v>
      </c>
    </row>
    <row r="42" spans="1:18" s="7" customFormat="1" x14ac:dyDescent="0.25">
      <c r="G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2"/>
        <v>#NUM!</v>
      </c>
    </row>
    <row r="43" spans="1:18" s="7" customFormat="1" x14ac:dyDescent="0.25">
      <c r="A43" s="2"/>
      <c r="B43" s="2"/>
      <c r="C43" s="2"/>
      <c r="D43" s="2"/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2"/>
        <v>#NUM!</v>
      </c>
    </row>
    <row r="44" spans="1:18" s="7" customFormat="1" x14ac:dyDescent="0.25">
      <c r="A44" s="6"/>
      <c r="B44" s="6"/>
      <c r="C44" s="6"/>
      <c r="D44" s="6"/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2"/>
        <v>#NUM!</v>
      </c>
    </row>
    <row r="45" spans="1:18" s="7" customFormat="1" x14ac:dyDescent="0.25">
      <c r="A45" s="6"/>
      <c r="B45" s="6"/>
      <c r="C45" s="6"/>
      <c r="D45" s="6"/>
      <c r="G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2"/>
        <v>#NUM!</v>
      </c>
    </row>
    <row r="46" spans="1:18" s="10" customFormat="1" x14ac:dyDescent="0.25">
      <c r="A46" s="2"/>
      <c r="B46" s="2"/>
      <c r="C46" s="2"/>
      <c r="D46" s="2"/>
      <c r="E46" s="7"/>
      <c r="F46" s="7"/>
      <c r="G46" s="8"/>
      <c r="H46" s="7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2"/>
        <v>#NUM!</v>
      </c>
      <c r="R46" s="7"/>
    </row>
    <row r="47" spans="1:18" s="10" customFormat="1" x14ac:dyDescent="0.25">
      <c r="A47" s="2"/>
      <c r="B47" s="2"/>
      <c r="C47" s="2"/>
      <c r="D47" s="2"/>
      <c r="E47" s="7"/>
      <c r="F47" s="7"/>
      <c r="G47" s="8"/>
      <c r="H47" s="7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2"/>
        <v>#NUM!</v>
      </c>
      <c r="R47" s="7"/>
    </row>
    <row r="48" spans="1:18" s="10" customFormat="1" x14ac:dyDescent="0.25">
      <c r="A48" s="2"/>
      <c r="B48" s="2"/>
      <c r="C48" s="2"/>
      <c r="D48" s="2"/>
      <c r="E48" s="2"/>
      <c r="F48" s="2"/>
      <c r="G48" s="2"/>
      <c r="H48" s="2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2"/>
        <v>#NUM!</v>
      </c>
      <c r="R48" s="7"/>
    </row>
    <row r="49" spans="1:18" s="10" customFormat="1" x14ac:dyDescent="0.25">
      <c r="A49" s="2"/>
      <c r="B49" s="2"/>
      <c r="C49" s="2"/>
      <c r="D49" s="2"/>
      <c r="E49" s="6"/>
      <c r="F49" s="6"/>
      <c r="G49" s="6"/>
      <c r="H49" s="6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2"/>
        <v>#NUM!</v>
      </c>
      <c r="R49" s="7"/>
    </row>
    <row r="50" spans="1:18" s="9" customFormat="1" x14ac:dyDescent="0.25">
      <c r="A50" s="2"/>
      <c r="B50" s="2"/>
      <c r="C50" s="2"/>
      <c r="D50" s="2"/>
      <c r="E50" s="6"/>
      <c r="F50" s="6"/>
      <c r="G50" s="6"/>
      <c r="H50" s="6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2"/>
        <v>#NUM!</v>
      </c>
      <c r="R50" s="7"/>
    </row>
    <row r="51" spans="1:18" s="9" customFormat="1" x14ac:dyDescent="0.25">
      <c r="A51" s="2"/>
      <c r="B51" s="2"/>
      <c r="C51" s="2"/>
      <c r="D51" s="2"/>
      <c r="E51" s="2"/>
      <c r="F51" s="2"/>
      <c r="G51" s="2"/>
      <c r="H51" s="2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2"/>
        <v>#NUM!</v>
      </c>
      <c r="R51" s="7"/>
    </row>
    <row r="52" spans="1:18" s="9" customFormat="1" x14ac:dyDescent="0.25">
      <c r="A52" s="2"/>
      <c r="B52" s="2"/>
      <c r="C52" s="2"/>
      <c r="D52" s="2"/>
      <c r="E52" s="2"/>
      <c r="F52" s="2"/>
      <c r="G52" s="2"/>
      <c r="H52" s="2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2"/>
        <v>#NUM!</v>
      </c>
      <c r="R52" s="7"/>
    </row>
    <row r="53" spans="1:18" s="9" customFormat="1" x14ac:dyDescent="0.25">
      <c r="A53" s="2"/>
      <c r="B53" s="2"/>
      <c r="C53" s="2"/>
      <c r="D53" s="2"/>
      <c r="E53" s="2"/>
      <c r="F53" s="2"/>
      <c r="G53" s="2"/>
      <c r="H53" s="2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2"/>
        <v>#NUM!</v>
      </c>
      <c r="R53" s="7"/>
    </row>
    <row r="54" spans="1:18" s="9" customFormat="1" x14ac:dyDescent="0.25">
      <c r="A54" s="2"/>
      <c r="B54" s="2"/>
      <c r="C54" s="2"/>
      <c r="D54" s="2"/>
      <c r="E54" s="2"/>
      <c r="F54" s="2"/>
      <c r="G54" s="2"/>
      <c r="H54" s="2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2"/>
        <v>#NUM!</v>
      </c>
      <c r="R54" s="7"/>
    </row>
    <row r="55" spans="1:18" s="9" customFormat="1" x14ac:dyDescent="0.25">
      <c r="A55" s="2"/>
      <c r="B55" s="2"/>
      <c r="C55" s="2"/>
      <c r="D55" s="2"/>
      <c r="E55" s="2"/>
      <c r="F55" s="2"/>
      <c r="G55" s="2"/>
      <c r="H55" s="2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2"/>
        <v>#NUM!</v>
      </c>
      <c r="R55" s="7"/>
    </row>
    <row r="56" spans="1:18" s="9" customFormat="1" x14ac:dyDescent="0.25">
      <c r="A56" s="2"/>
      <c r="B56" s="2"/>
      <c r="C56" s="2"/>
      <c r="D56" s="2"/>
      <c r="E56" s="2"/>
      <c r="F56" s="2"/>
      <c r="G56" s="2"/>
      <c r="H56" s="2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2"/>
        <v>#NUM!</v>
      </c>
      <c r="R56" s="7"/>
    </row>
    <row r="57" spans="1:18" s="9" customFormat="1" x14ac:dyDescent="0.25">
      <c r="A57" s="2"/>
      <c r="B57" s="2"/>
      <c r="C57" s="2"/>
      <c r="D57" s="2"/>
      <c r="E57" s="2"/>
      <c r="F57" s="2"/>
      <c r="G57" s="2"/>
      <c r="H57" s="2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2"/>
        <v>#NUM!</v>
      </c>
      <c r="R57" s="7"/>
    </row>
    <row r="58" spans="1:18" s="9" customFormat="1" x14ac:dyDescent="0.25">
      <c r="A58" s="2"/>
      <c r="B58" s="2"/>
      <c r="C58" s="2"/>
      <c r="D58" s="2"/>
      <c r="E58" s="2"/>
      <c r="F58" s="2"/>
      <c r="G58" s="2"/>
      <c r="H58" s="2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2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x14ac:dyDescent="0.25">
      <c r="A60" s="2"/>
      <c r="B60" s="2"/>
      <c r="C60" s="2"/>
      <c r="D60" s="2"/>
      <c r="E60" s="2"/>
      <c r="F60" s="2"/>
      <c r="G60" s="2"/>
      <c r="H60" s="2"/>
      <c r="I60" s="28"/>
      <c r="J60" s="28"/>
      <c r="K60" s="28"/>
      <c r="L60" s="28"/>
      <c r="M60" s="28"/>
      <c r="N60" s="28"/>
    </row>
    <row r="61" spans="1:18" s="6" customFormat="1" x14ac:dyDescent="0.25">
      <c r="A61" s="2"/>
      <c r="B61" s="2"/>
      <c r="C61" s="2"/>
      <c r="D61" s="2"/>
      <c r="E61" s="2"/>
      <c r="F61" s="2"/>
      <c r="G61" s="2"/>
      <c r="H61" s="2"/>
      <c r="I61" s="28"/>
      <c r="J61" s="28"/>
      <c r="K61" s="28"/>
      <c r="L61" s="28"/>
      <c r="M61" s="28"/>
      <c r="N61" s="28"/>
    </row>
  </sheetData>
  <sortState ref="B4:Q20">
    <sortCondition ref="Q4:Q20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B4" sqref="B4:G6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18.85546875" style="2" bestFit="1" customWidth="1"/>
    <col min="4" max="4" width="10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2.5703125" style="2" bestFit="1" customWidth="1"/>
    <col min="9" max="9" width="10.42578125" style="27" bestFit="1" customWidth="1"/>
    <col min="10" max="10" width="9.42578125" style="27" bestFit="1" customWidth="1"/>
    <col min="11" max="11" width="13.140625" style="27" bestFit="1" customWidth="1"/>
    <col min="12" max="12" width="13.2851562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8" width="13.140625" style="2" customWidth="1"/>
    <col min="19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42316</v>
      </c>
      <c r="K2" s="24">
        <v>42330</v>
      </c>
      <c r="L2" s="24">
        <v>42351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451</v>
      </c>
      <c r="C4" s="37" t="s">
        <v>325</v>
      </c>
      <c r="D4" s="37" t="s">
        <v>385</v>
      </c>
      <c r="F4" s="37" t="s">
        <v>304</v>
      </c>
      <c r="G4" s="37" t="s">
        <v>78</v>
      </c>
      <c r="H4" s="37" t="s">
        <v>97</v>
      </c>
      <c r="I4" s="39">
        <v>1</v>
      </c>
      <c r="J4" s="40">
        <v>1</v>
      </c>
      <c r="K4" s="40">
        <v>1</v>
      </c>
      <c r="L4" s="39">
        <v>1</v>
      </c>
      <c r="M4" s="39">
        <v>1</v>
      </c>
      <c r="N4" s="39">
        <f>SUM(I4:M4)</f>
        <v>5</v>
      </c>
      <c r="O4" s="37">
        <f>IF(OR('Gereden wedstrijden'!$L$7=5,'Gereden wedstrijden'!$L$7=5),LARGE(I4:M4,1),0)</f>
        <v>1</v>
      </c>
      <c r="P4" s="37">
        <f>IF('Gereden wedstrijden'!$L$7=5,LARGE(I4:M4,2),0)</f>
        <v>1</v>
      </c>
      <c r="Q4" s="37">
        <f t="shared" ref="Q4:Q36" si="0"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452</v>
      </c>
      <c r="C5" s="41" t="s">
        <v>453</v>
      </c>
      <c r="D5" s="41" t="s">
        <v>454</v>
      </c>
      <c r="F5" s="41" t="s">
        <v>304</v>
      </c>
      <c r="G5" s="41" t="s">
        <v>78</v>
      </c>
      <c r="H5" s="41" t="s">
        <v>320</v>
      </c>
      <c r="I5" s="43">
        <v>2</v>
      </c>
      <c r="J5" s="44">
        <v>2</v>
      </c>
      <c r="K5" s="43">
        <v>2</v>
      </c>
      <c r="L5" s="44">
        <v>2</v>
      </c>
      <c r="M5" s="44">
        <v>99</v>
      </c>
      <c r="N5" s="44">
        <f>SUM(I5:M5)</f>
        <v>107</v>
      </c>
      <c r="O5" s="41">
        <f>IF(OR('Gereden wedstrijden'!$L$7=5,'Gereden wedstrijden'!$L$7=5),LARGE(I5:M5,1),0)</f>
        <v>99</v>
      </c>
      <c r="P5" s="41">
        <f>IF('Gereden wedstrijden'!$L$7=5,LARGE(I5:M5,2),0)</f>
        <v>2</v>
      </c>
      <c r="Q5" s="41">
        <f t="shared" si="0"/>
        <v>6</v>
      </c>
      <c r="R5" s="41" t="s">
        <v>626</v>
      </c>
    </row>
    <row r="6" spans="1:18" s="41" customFormat="1" x14ac:dyDescent="0.25">
      <c r="A6" s="41">
        <v>3</v>
      </c>
      <c r="B6" s="41" t="s">
        <v>456</v>
      </c>
      <c r="C6" s="41" t="s">
        <v>427</v>
      </c>
      <c r="D6" s="41" t="s">
        <v>457</v>
      </c>
      <c r="F6" s="41" t="s">
        <v>304</v>
      </c>
      <c r="G6" s="41" t="s">
        <v>78</v>
      </c>
      <c r="H6" s="41" t="s">
        <v>429</v>
      </c>
      <c r="I6" s="43">
        <v>4</v>
      </c>
      <c r="J6" s="44">
        <v>3</v>
      </c>
      <c r="K6" s="43">
        <v>3</v>
      </c>
      <c r="L6" s="44">
        <v>3</v>
      </c>
      <c r="M6" s="44">
        <v>99</v>
      </c>
      <c r="N6" s="44">
        <f>SUM(I6:M6)</f>
        <v>112</v>
      </c>
      <c r="O6" s="41">
        <f>IF(OR('Gereden wedstrijden'!$L$7=5,'Gereden wedstrijden'!$L$7=5),LARGE(I6:M6,1),0)</f>
        <v>99</v>
      </c>
      <c r="P6" s="41">
        <f>IF('Gereden wedstrijden'!$L$7=5,LARGE(I6:M6,2),0)</f>
        <v>4</v>
      </c>
      <c r="Q6" s="41">
        <f t="shared" si="0"/>
        <v>9</v>
      </c>
      <c r="R6" s="41" t="s">
        <v>626</v>
      </c>
    </row>
    <row r="7" spans="1:18" s="50" customFormat="1" x14ac:dyDescent="0.25">
      <c r="I7" s="51"/>
      <c r="J7" s="52"/>
      <c r="K7" s="51"/>
      <c r="L7" s="52"/>
      <c r="M7" s="52"/>
      <c r="N7" s="52"/>
    </row>
    <row r="8" spans="1:18" s="7" customFormat="1" x14ac:dyDescent="0.25">
      <c r="A8" s="7">
        <v>4</v>
      </c>
      <c r="B8" s="7" t="s">
        <v>455</v>
      </c>
      <c r="C8" s="7" t="s">
        <v>309</v>
      </c>
      <c r="D8" s="7" t="s">
        <v>82</v>
      </c>
      <c r="F8" s="7" t="s">
        <v>354</v>
      </c>
      <c r="G8" s="7" t="s">
        <v>78</v>
      </c>
      <c r="H8" s="7" t="s">
        <v>79</v>
      </c>
      <c r="I8" s="23">
        <v>3</v>
      </c>
      <c r="J8" s="25">
        <v>99</v>
      </c>
      <c r="K8" s="23">
        <v>99</v>
      </c>
      <c r="L8" s="25">
        <v>99</v>
      </c>
      <c r="M8" s="25">
        <v>99</v>
      </c>
      <c r="N8" s="25">
        <f>SUM(I8:M8)</f>
        <v>399</v>
      </c>
      <c r="O8" s="7">
        <f>IF(OR('Gereden wedstrijden'!$L$7=5,'Gereden wedstrijden'!$L$7=5),LARGE(I8:M8,1),0)</f>
        <v>99</v>
      </c>
      <c r="P8" s="7">
        <f>IF('Gereden wedstrijden'!$L$7=5,LARGE(I8:M8,2),0)</f>
        <v>99</v>
      </c>
      <c r="Q8" s="7">
        <f t="shared" si="0"/>
        <v>201</v>
      </c>
    </row>
    <row r="9" spans="1:18" s="7" customFormat="1" x14ac:dyDescent="0.25">
      <c r="G9" s="8"/>
      <c r="I9" s="23"/>
      <c r="J9" s="23"/>
      <c r="K9" s="23"/>
      <c r="L9" s="25"/>
      <c r="M9" s="25"/>
      <c r="N9" s="25"/>
      <c r="O9" s="7" t="e">
        <f>IF(OR('Gereden wedstrijden'!$L$7=5,'Gereden wedstrijden'!$L$7=6),LARGE(I9:M9,1),0)</f>
        <v>#NUM!</v>
      </c>
      <c r="P9" s="7">
        <f>IF('Gereden wedstrijden'!$L$7=6,LARGE(I9:M9,2),0)</f>
        <v>0</v>
      </c>
      <c r="Q9" s="7" t="e">
        <f t="shared" si="0"/>
        <v>#NUM!</v>
      </c>
    </row>
    <row r="10" spans="1:18" s="7" customFormat="1" x14ac:dyDescent="0.25">
      <c r="A10" s="37" t="s">
        <v>618</v>
      </c>
      <c r="G10" s="8"/>
      <c r="I10" s="25"/>
      <c r="J10" s="23"/>
      <c r="K10" s="23"/>
      <c r="L10" s="25"/>
      <c r="M10" s="25"/>
      <c r="N10" s="25"/>
      <c r="O10" s="7" t="e">
        <f>IF(OR('Gereden wedstrijden'!$L$7=5,'Gereden wedstrijden'!$L$7=6),LARGE(I10:M10,1),0)</f>
        <v>#NUM!</v>
      </c>
      <c r="P10" s="7">
        <f>IF('Gereden wedstrijden'!$L$7=6,LARGE(I10:M10,2),0)</f>
        <v>0</v>
      </c>
      <c r="Q10" s="7" t="e">
        <f t="shared" si="0"/>
        <v>#NUM!</v>
      </c>
    </row>
    <row r="11" spans="1:18" s="7" customFormat="1" x14ac:dyDescent="0.25">
      <c r="G11" s="8"/>
      <c r="I11" s="23"/>
      <c r="J11" s="25"/>
      <c r="K11" s="23"/>
      <c r="L11" s="25"/>
      <c r="M11" s="25"/>
      <c r="N11" s="25"/>
      <c r="O11" s="7" t="e">
        <f>IF(OR('Gereden wedstrijden'!$L$7=5,'Gereden wedstrijden'!$L$7=6),LARGE(I11:M11,1),0)</f>
        <v>#NUM!</v>
      </c>
      <c r="P11" s="7">
        <f>IF('Gereden wedstrijden'!$L$7=6,LARGE(I11:M11,2),0)</f>
        <v>0</v>
      </c>
      <c r="Q11" s="7" t="e">
        <f t="shared" si="0"/>
        <v>#NUM!</v>
      </c>
    </row>
    <row r="12" spans="1:18" s="7" customFormat="1" x14ac:dyDescent="0.25">
      <c r="G12" s="8"/>
      <c r="I12" s="25"/>
      <c r="J12" s="23"/>
      <c r="K12" s="23"/>
      <c r="L12" s="25"/>
      <c r="M12" s="25"/>
      <c r="N12" s="25"/>
      <c r="O12" s="7" t="e">
        <f>IF(OR('Gereden wedstrijden'!$L$7=5,'Gereden wedstrijden'!$L$7=6),LARGE(I12:M12,1),0)</f>
        <v>#NUM!</v>
      </c>
      <c r="P12" s="7">
        <f>IF('Gereden wedstrijden'!$L$7=6,LARGE(I12:M12,2),0)</f>
        <v>0</v>
      </c>
      <c r="Q12" s="7" t="e">
        <f t="shared" si="0"/>
        <v>#NUM!</v>
      </c>
    </row>
    <row r="13" spans="1:18" s="7" customFormat="1" x14ac:dyDescent="0.25">
      <c r="G13" s="8"/>
      <c r="I13" s="23"/>
      <c r="J13" s="25"/>
      <c r="K13" s="23"/>
      <c r="L13" s="25"/>
      <c r="M13" s="25"/>
      <c r="N13" s="25"/>
      <c r="O13" s="7" t="e">
        <f>IF(OR('Gereden wedstrijden'!$L$7=5,'Gereden wedstrijden'!$L$7=6),LARGE(I13:M13,1),0)</f>
        <v>#NUM!</v>
      </c>
      <c r="P13" s="7">
        <f>IF('Gereden wedstrijden'!$L$7=6,LARGE(I13:M13,2),0)</f>
        <v>0</v>
      </c>
      <c r="Q13" s="7" t="e">
        <f t="shared" si="0"/>
        <v>#NUM!</v>
      </c>
    </row>
    <row r="14" spans="1:18" s="7" customFormat="1" x14ac:dyDescent="0.25">
      <c r="G14" s="8"/>
      <c r="I14" s="23"/>
      <c r="J14" s="23"/>
      <c r="K14" s="25"/>
      <c r="L14" s="25"/>
      <c r="M14" s="25"/>
      <c r="N14" s="25"/>
      <c r="O14" s="7" t="e">
        <f>IF(OR('Gereden wedstrijden'!$L$7=5,'Gereden wedstrijden'!$L$7=6),LARGE(I14:M14,1),0)</f>
        <v>#NUM!</v>
      </c>
      <c r="P14" s="7">
        <f>IF('Gereden wedstrijden'!$L$7=6,LARGE(I14:M14,2),0)</f>
        <v>0</v>
      </c>
      <c r="Q14" s="7" t="e">
        <f t="shared" si="0"/>
        <v>#NUM!</v>
      </c>
    </row>
    <row r="15" spans="1:18" s="7" customFormat="1" x14ac:dyDescent="0.25">
      <c r="G15" s="8"/>
      <c r="I15" s="23"/>
      <c r="J15" s="25"/>
      <c r="K15" s="23"/>
      <c r="L15" s="25"/>
      <c r="M15" s="25"/>
      <c r="N15" s="25"/>
      <c r="O15" s="7" t="e">
        <f>IF(OR('Gereden wedstrijden'!$L$7=5,'Gereden wedstrijden'!$L$7=6),LARGE(I15:M15,1),0)</f>
        <v>#NUM!</v>
      </c>
      <c r="P15" s="7">
        <f>IF('Gereden wedstrijden'!$L$7=6,LARGE(I15:M15,2),0)</f>
        <v>0</v>
      </c>
      <c r="Q15" s="7" t="e">
        <f t="shared" si="0"/>
        <v>#NUM!</v>
      </c>
    </row>
    <row r="16" spans="1:18" s="7" customFormat="1" x14ac:dyDescent="0.25">
      <c r="G16" s="8"/>
      <c r="I16" s="23"/>
      <c r="J16" s="25"/>
      <c r="K16" s="23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si="0"/>
        <v>#NUM!</v>
      </c>
    </row>
    <row r="17" spans="3:17" s="7" customFormat="1" x14ac:dyDescent="0.25">
      <c r="G17" s="8"/>
      <c r="I17" s="23"/>
      <c r="J17" s="25"/>
      <c r="K17" s="25"/>
      <c r="L17" s="25"/>
      <c r="M17" s="25"/>
      <c r="N17" s="25"/>
      <c r="O17" s="7" t="e">
        <f>IF(OR('Gereden wedstrijden'!$L$7=5,'Gereden wedstrijden'!$L$7=6),LARGE(I17:M17,1),0)</f>
        <v>#NUM!</v>
      </c>
      <c r="P17" s="7">
        <f>IF('Gereden wedstrijden'!$L$7=6,LARGE(I17:M17,2),0)</f>
        <v>0</v>
      </c>
      <c r="Q17" s="7" t="e">
        <f t="shared" si="0"/>
        <v>#NUM!</v>
      </c>
    </row>
    <row r="18" spans="3:17" s="7" customFormat="1" x14ac:dyDescent="0.25">
      <c r="G18" s="8"/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0"/>
        <v>#NUM!</v>
      </c>
    </row>
    <row r="19" spans="3:17" s="7" customFormat="1" x14ac:dyDescent="0.25">
      <c r="G19" s="8"/>
      <c r="I19" s="23"/>
      <c r="J19" s="25"/>
      <c r="K19" s="23"/>
      <c r="L19" s="25"/>
      <c r="M19" s="25"/>
      <c r="N19" s="25"/>
      <c r="O19" s="7" t="e">
        <f>IF(OR('Gereden wedstrijden'!$L$7=5,'Gereden wedstrijden'!$L$7=6),LARGE(I19:M19,1),0)</f>
        <v>#NUM!</v>
      </c>
      <c r="P19" s="7">
        <f>IF('Gereden wedstrijden'!$L$7=6,LARGE(I19:M19,2),0)</f>
        <v>0</v>
      </c>
      <c r="Q19" s="7" t="e">
        <f t="shared" si="0"/>
        <v>#NUM!</v>
      </c>
    </row>
    <row r="20" spans="3:17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si="0"/>
        <v>#NUM!</v>
      </c>
    </row>
    <row r="21" spans="3:17" s="7" customFormat="1" x14ac:dyDescent="0.25"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0"/>
        <v>#NUM!</v>
      </c>
    </row>
    <row r="22" spans="3:17" s="7" customFormat="1" x14ac:dyDescent="0.25"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0"/>
        <v>#NUM!</v>
      </c>
    </row>
    <row r="23" spans="3:17" s="7" customFormat="1" x14ac:dyDescent="0.25">
      <c r="G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0"/>
        <v>#NUM!</v>
      </c>
    </row>
    <row r="24" spans="3:17" s="7" customFormat="1" x14ac:dyDescent="0.25">
      <c r="C24" s="8"/>
      <c r="D24" s="8"/>
      <c r="G24" s="8"/>
      <c r="H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0"/>
        <v>#NUM!</v>
      </c>
    </row>
    <row r="25" spans="3:17" s="7" customFormat="1" x14ac:dyDescent="0.25">
      <c r="G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0"/>
        <v>#NUM!</v>
      </c>
    </row>
    <row r="26" spans="3:17" s="7" customFormat="1" x14ac:dyDescent="0.25"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0"/>
        <v>#NUM!</v>
      </c>
    </row>
    <row r="27" spans="3:17" s="7" customFormat="1" x14ac:dyDescent="0.25">
      <c r="C27" s="8"/>
      <c r="D27" s="8"/>
      <c r="G27" s="8"/>
      <c r="H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0"/>
        <v>#NUM!</v>
      </c>
    </row>
    <row r="28" spans="3:17" s="7" customFormat="1" x14ac:dyDescent="0.25"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0"/>
        <v>#NUM!</v>
      </c>
    </row>
    <row r="29" spans="3:17" s="7" customFormat="1" x14ac:dyDescent="0.25"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0"/>
        <v>#NUM!</v>
      </c>
    </row>
    <row r="30" spans="3:17" s="7" customFormat="1" x14ac:dyDescent="0.25">
      <c r="G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0"/>
        <v>#NUM!</v>
      </c>
    </row>
    <row r="31" spans="3:17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0"/>
        <v>#NUM!</v>
      </c>
    </row>
    <row r="32" spans="3:17" s="7" customFormat="1" x14ac:dyDescent="0.25">
      <c r="C32" s="8"/>
      <c r="D32" s="8"/>
      <c r="G32" s="8"/>
      <c r="H32" s="8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0"/>
        <v>#NUM!</v>
      </c>
    </row>
    <row r="33" spans="1:18" s="7" customFormat="1" x14ac:dyDescent="0.25">
      <c r="B33" s="9"/>
      <c r="C33" s="9"/>
      <c r="D33" s="9"/>
      <c r="E33" s="9"/>
      <c r="F33" s="9"/>
      <c r="G33" s="9"/>
      <c r="H33" s="9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0"/>
        <v>#NUM!</v>
      </c>
      <c r="R33" s="9"/>
    </row>
    <row r="34" spans="1:18" s="7" customFormat="1" x14ac:dyDescent="0.25">
      <c r="B34" s="8"/>
      <c r="C34" s="8"/>
      <c r="D34" s="8"/>
      <c r="F34" s="8"/>
      <c r="G34" s="8"/>
      <c r="H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0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0"/>
        <v>#NUM!</v>
      </c>
    </row>
    <row r="36" spans="1:18" s="7" customFormat="1" x14ac:dyDescent="0.25">
      <c r="B36" s="9"/>
      <c r="C36" s="9"/>
      <c r="D36" s="9"/>
      <c r="E36" s="9"/>
      <c r="F36" s="9"/>
      <c r="G36" s="9"/>
      <c r="H36" s="9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0"/>
        <v>#NUM!</v>
      </c>
      <c r="R36" s="9"/>
    </row>
    <row r="37" spans="1:18" s="7" customFormat="1" x14ac:dyDescent="0.25">
      <c r="F37" s="8"/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ref="Q37:Q58" si="1">SUM(I37:M37)-SUM(O37:P37)</f>
        <v>#NUM!</v>
      </c>
    </row>
    <row r="38" spans="1:18" s="7" customFormat="1" x14ac:dyDescent="0.25">
      <c r="G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1"/>
        <v>#NUM!</v>
      </c>
    </row>
    <row r="39" spans="1:18" s="7" customFormat="1" x14ac:dyDescent="0.25">
      <c r="G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1"/>
        <v>#NUM!</v>
      </c>
    </row>
    <row r="40" spans="1:18" s="7" customFormat="1" x14ac:dyDescent="0.25">
      <c r="C40" s="8"/>
      <c r="F40" s="8"/>
      <c r="G40" s="8"/>
      <c r="H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1"/>
        <v>#NUM!</v>
      </c>
    </row>
    <row r="41" spans="1:18" s="7" customFormat="1" x14ac:dyDescent="0.25">
      <c r="G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1"/>
        <v>#NUM!</v>
      </c>
    </row>
    <row r="42" spans="1:18" s="7" customFormat="1" x14ac:dyDescent="0.25">
      <c r="C42" s="8"/>
      <c r="G42" s="8"/>
      <c r="H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1"/>
        <v>#NUM!</v>
      </c>
    </row>
    <row r="43" spans="1:18" s="7" customFormat="1" x14ac:dyDescent="0.25"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1"/>
        <v>#NUM!</v>
      </c>
    </row>
    <row r="44" spans="1:18" s="7" customFormat="1" x14ac:dyDescent="0.25"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1"/>
        <v>#NUM!</v>
      </c>
    </row>
    <row r="45" spans="1:18" s="7" customFormat="1" x14ac:dyDescent="0.25">
      <c r="C45" s="8"/>
      <c r="F45" s="8"/>
      <c r="G45" s="8"/>
      <c r="H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1"/>
        <v>#NUM!</v>
      </c>
    </row>
    <row r="46" spans="1:18" s="10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1"/>
        <v>#NUM!</v>
      </c>
      <c r="R46" s="7"/>
    </row>
    <row r="47" spans="1:18" s="10" customFormat="1" x14ac:dyDescent="0.25">
      <c r="A47" s="7"/>
      <c r="B47" s="7"/>
      <c r="C47" s="8"/>
      <c r="D47" s="8"/>
      <c r="E47" s="7"/>
      <c r="F47" s="7"/>
      <c r="G47" s="8"/>
      <c r="H47" s="8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1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1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1"/>
        <v>#NUM!</v>
      </c>
      <c r="R49" s="7"/>
    </row>
    <row r="50" spans="1:18" s="9" customFormat="1" x14ac:dyDescent="0.25">
      <c r="A50" s="7"/>
      <c r="B50" s="7"/>
      <c r="C50" s="8"/>
      <c r="D50" s="7"/>
      <c r="E50" s="7"/>
      <c r="F50" s="8"/>
      <c r="G50" s="8"/>
      <c r="H50" s="8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1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1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1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1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1"/>
        <v>#NUM!</v>
      </c>
      <c r="R54" s="7"/>
    </row>
    <row r="55" spans="1:18" s="9" customFormat="1" x14ac:dyDescent="0.25">
      <c r="A55" s="7"/>
      <c r="B55" s="7"/>
      <c r="C55" s="7"/>
      <c r="D55" s="7"/>
      <c r="E55" s="7"/>
      <c r="F55" s="7"/>
      <c r="G55" s="8"/>
      <c r="H55" s="7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1"/>
        <v>#NUM!</v>
      </c>
      <c r="R55" s="7"/>
    </row>
    <row r="56" spans="1:18" s="9" customFormat="1" x14ac:dyDescent="0.25">
      <c r="A56" s="7"/>
      <c r="B56" s="7"/>
      <c r="C56" s="7"/>
      <c r="D56" s="7"/>
      <c r="E56" s="7"/>
      <c r="F56" s="7"/>
      <c r="G56" s="8"/>
      <c r="H56" s="7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1"/>
        <v>#NUM!</v>
      </c>
      <c r="R56" s="7"/>
    </row>
    <row r="57" spans="1:18" s="9" customFormat="1" x14ac:dyDescent="0.25">
      <c r="A57" s="7"/>
      <c r="B57" s="7"/>
      <c r="C57" s="7"/>
      <c r="D57" s="7"/>
      <c r="E57" s="7"/>
      <c r="F57" s="7"/>
      <c r="G57" s="8"/>
      <c r="H57" s="7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1"/>
        <v>#NUM!</v>
      </c>
      <c r="R57" s="7"/>
    </row>
    <row r="58" spans="1:18" s="9" customFormat="1" x14ac:dyDescent="0.25">
      <c r="A58" s="7"/>
      <c r="B58" s="7"/>
      <c r="C58" s="7"/>
      <c r="D58" s="7"/>
      <c r="E58" s="7"/>
      <c r="F58" s="7"/>
      <c r="G58" s="8"/>
      <c r="H58" s="7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1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ht="12.75" x14ac:dyDescent="0.2">
      <c r="I60" s="28"/>
      <c r="J60" s="28"/>
      <c r="K60" s="28"/>
      <c r="L60" s="28"/>
      <c r="M60" s="28"/>
      <c r="N60" s="28"/>
    </row>
    <row r="61" spans="1:18" s="6" customFormat="1" ht="12.75" x14ac:dyDescent="0.2">
      <c r="I61" s="28"/>
      <c r="J61" s="28"/>
      <c r="K61" s="28"/>
      <c r="L61" s="28"/>
      <c r="M61" s="28"/>
      <c r="N61" s="28"/>
    </row>
  </sheetData>
  <sortState ref="B4:N7">
    <sortCondition ref="N4:N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B4" sqref="B4:G5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9.85546875" style="2" bestFit="1" customWidth="1"/>
    <col min="4" max="4" width="18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17.28515625" style="2" bestFit="1" customWidth="1"/>
    <col min="9" max="11" width="12.28515625" style="27" customWidth="1"/>
    <col min="12" max="12" width="13.28515625" style="27" bestFit="1" customWidth="1"/>
    <col min="13" max="13" width="12.28515625" style="27" customWidth="1"/>
    <col min="14" max="14" width="12.285156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42316</v>
      </c>
      <c r="K2" s="24">
        <v>42330</v>
      </c>
      <c r="L2" s="24">
        <v>42351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458</v>
      </c>
      <c r="C4" s="37" t="s">
        <v>459</v>
      </c>
      <c r="D4" s="37" t="s">
        <v>460</v>
      </c>
      <c r="F4" s="37" t="s">
        <v>304</v>
      </c>
      <c r="G4" s="37" t="s">
        <v>130</v>
      </c>
      <c r="H4" s="37" t="s">
        <v>86</v>
      </c>
      <c r="I4" s="39">
        <v>1</v>
      </c>
      <c r="J4" s="40">
        <v>1</v>
      </c>
      <c r="K4" s="40">
        <v>1</v>
      </c>
      <c r="L4" s="39">
        <v>3</v>
      </c>
      <c r="M4" s="39">
        <v>3</v>
      </c>
      <c r="N4" s="39">
        <f>SUM(I4:M4)</f>
        <v>9</v>
      </c>
      <c r="O4" s="37">
        <f>IF(OR('Gereden wedstrijden'!$L$7=5,'Gereden wedstrijden'!$L$7=5),LARGE(I4:M4,1),0)</f>
        <v>3</v>
      </c>
      <c r="P4" s="37">
        <f>IF('Gereden wedstrijden'!$L$7=5,LARGE(I4:M4,2),0)</f>
        <v>3</v>
      </c>
      <c r="Q4" s="37">
        <f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571</v>
      </c>
      <c r="C5" s="41" t="s">
        <v>572</v>
      </c>
      <c r="D5" s="41" t="s">
        <v>573</v>
      </c>
      <c r="F5" s="41" t="s">
        <v>354</v>
      </c>
      <c r="G5" s="41" t="s">
        <v>130</v>
      </c>
      <c r="H5" s="42" t="s">
        <v>207</v>
      </c>
      <c r="I5" s="43">
        <v>99</v>
      </c>
      <c r="J5" s="44">
        <v>3</v>
      </c>
      <c r="K5" s="43">
        <v>2</v>
      </c>
      <c r="L5" s="44">
        <v>1</v>
      </c>
      <c r="M5" s="44">
        <v>1</v>
      </c>
      <c r="N5" s="44">
        <f>SUM(I5:M5)</f>
        <v>106</v>
      </c>
      <c r="O5" s="41">
        <f>IF(OR('Gereden wedstrijden'!$L$7=5,'Gereden wedstrijden'!$L$7=5),LARGE(I5:M5,1),0)</f>
        <v>99</v>
      </c>
      <c r="P5" s="41">
        <f>IF('Gereden wedstrijden'!$L$7=5,LARGE(I5:M5,2),0)</f>
        <v>3</v>
      </c>
      <c r="Q5" s="41">
        <f>SUM(I5:M5)-SUM(O5:P5)</f>
        <v>4</v>
      </c>
    </row>
    <row r="6" spans="1:18" s="7" customFormat="1" x14ac:dyDescent="0.25">
      <c r="H6" s="8"/>
      <c r="I6" s="23"/>
      <c r="J6" s="25"/>
      <c r="K6" s="23"/>
      <c r="L6" s="25"/>
      <c r="M6" s="25"/>
      <c r="N6" s="25"/>
    </row>
    <row r="7" spans="1:18" s="7" customFormat="1" x14ac:dyDescent="0.25">
      <c r="A7" s="7">
        <v>3</v>
      </c>
      <c r="B7" s="7" t="s">
        <v>461</v>
      </c>
      <c r="C7" s="7" t="s">
        <v>462</v>
      </c>
      <c r="D7" s="7" t="s">
        <v>463</v>
      </c>
      <c r="F7" s="7" t="s">
        <v>304</v>
      </c>
      <c r="G7" s="7" t="s">
        <v>130</v>
      </c>
      <c r="H7" s="7" t="s">
        <v>148</v>
      </c>
      <c r="I7" s="23">
        <v>2</v>
      </c>
      <c r="J7" s="25">
        <v>2</v>
      </c>
      <c r="K7" s="23">
        <v>3</v>
      </c>
      <c r="L7" s="25">
        <v>2</v>
      </c>
      <c r="M7" s="25">
        <v>2</v>
      </c>
      <c r="N7" s="25">
        <f>SUM(I7:M7)</f>
        <v>11</v>
      </c>
      <c r="O7" s="7">
        <f>IF(OR('Gereden wedstrijden'!$L$7=5,'Gereden wedstrijden'!$L$7=5),LARGE(I7:M7,1),0)</f>
        <v>3</v>
      </c>
      <c r="P7" s="7">
        <f>IF('Gereden wedstrijden'!$L$7=5,LARGE(I7:M7,2),0)</f>
        <v>2</v>
      </c>
      <c r="Q7" s="7">
        <f>SUM(I7:M7)-SUM(O7:P7)</f>
        <v>6</v>
      </c>
    </row>
    <row r="8" spans="1:18" s="7" customFormat="1" x14ac:dyDescent="0.25">
      <c r="G8" s="8"/>
      <c r="I8" s="23"/>
      <c r="J8" s="25"/>
      <c r="K8" s="23"/>
      <c r="L8" s="25"/>
      <c r="M8" s="25"/>
      <c r="N8" s="25"/>
      <c r="O8" s="7" t="e">
        <f>IF(OR('Gereden wedstrijden'!$L$7=5,'Gereden wedstrijden'!$L$7=6),LARGE(I8:M8,1),0)</f>
        <v>#NUM!</v>
      </c>
      <c r="P8" s="7">
        <f>IF('Gereden wedstrijden'!$L$7=6,LARGE(I8:M8,2),0)</f>
        <v>0</v>
      </c>
      <c r="Q8" s="7" t="e">
        <f t="shared" ref="Q8:Q36" si="0">SUM(I8:M8)-SUM(O8:P8)</f>
        <v>#NUM!</v>
      </c>
    </row>
    <row r="9" spans="1:18" s="7" customFormat="1" x14ac:dyDescent="0.25">
      <c r="A9" s="37" t="s">
        <v>619</v>
      </c>
      <c r="G9" s="8"/>
      <c r="I9" s="23"/>
      <c r="J9" s="23"/>
      <c r="K9" s="23"/>
      <c r="L9" s="25"/>
      <c r="M9" s="25"/>
      <c r="N9" s="25"/>
      <c r="O9" s="7" t="e">
        <f>IF(OR('Gereden wedstrijden'!$L$7=5,'Gereden wedstrijden'!$L$7=6),LARGE(I9:M9,1),0)</f>
        <v>#NUM!</v>
      </c>
      <c r="P9" s="7">
        <f>IF('Gereden wedstrijden'!$L$7=6,LARGE(I9:M9,2),0)</f>
        <v>0</v>
      </c>
      <c r="Q9" s="7" t="e">
        <f t="shared" si="0"/>
        <v>#NUM!</v>
      </c>
    </row>
    <row r="10" spans="1:18" s="7" customFormat="1" x14ac:dyDescent="0.25">
      <c r="G10" s="8"/>
      <c r="I10" s="25"/>
      <c r="J10" s="23"/>
      <c r="K10" s="23"/>
      <c r="L10" s="25"/>
      <c r="M10" s="25"/>
      <c r="N10" s="25"/>
      <c r="O10" s="7" t="e">
        <f>IF(OR('Gereden wedstrijden'!$L$7=5,'Gereden wedstrijden'!$L$7=6),LARGE(I10:M10,1),0)</f>
        <v>#NUM!</v>
      </c>
      <c r="P10" s="7">
        <f>IF('Gereden wedstrijden'!$L$7=6,LARGE(I10:M10,2),0)</f>
        <v>0</v>
      </c>
      <c r="Q10" s="7" t="e">
        <f t="shared" si="0"/>
        <v>#NUM!</v>
      </c>
    </row>
    <row r="11" spans="1:18" s="7" customFormat="1" x14ac:dyDescent="0.25">
      <c r="G11" s="8"/>
      <c r="I11" s="23"/>
      <c r="J11" s="25"/>
      <c r="K11" s="23"/>
      <c r="L11" s="25"/>
      <c r="M11" s="25"/>
      <c r="N11" s="25"/>
      <c r="O11" s="7" t="e">
        <f>IF(OR('Gereden wedstrijden'!$L$7=5,'Gereden wedstrijden'!$L$7=6),LARGE(I11:M11,1),0)</f>
        <v>#NUM!</v>
      </c>
      <c r="P11" s="7">
        <f>IF('Gereden wedstrijden'!$L$7=6,LARGE(I11:M11,2),0)</f>
        <v>0</v>
      </c>
      <c r="Q11" s="7" t="e">
        <f t="shared" si="0"/>
        <v>#NUM!</v>
      </c>
    </row>
    <row r="12" spans="1:18" s="7" customFormat="1" x14ac:dyDescent="0.25">
      <c r="G12" s="8"/>
      <c r="I12" s="25"/>
      <c r="J12" s="23"/>
      <c r="K12" s="23"/>
      <c r="L12" s="25"/>
      <c r="M12" s="25"/>
      <c r="N12" s="25"/>
      <c r="O12" s="7" t="e">
        <f>IF(OR('Gereden wedstrijden'!$L$7=5,'Gereden wedstrijden'!$L$7=6),LARGE(I12:M12,1),0)</f>
        <v>#NUM!</v>
      </c>
      <c r="P12" s="7">
        <f>IF('Gereden wedstrijden'!$L$7=6,LARGE(I12:M12,2),0)</f>
        <v>0</v>
      </c>
      <c r="Q12" s="7" t="e">
        <f t="shared" si="0"/>
        <v>#NUM!</v>
      </c>
    </row>
    <row r="13" spans="1:18" s="7" customFormat="1" x14ac:dyDescent="0.25">
      <c r="G13" s="8"/>
      <c r="I13" s="23"/>
      <c r="J13" s="25"/>
      <c r="K13" s="23"/>
      <c r="L13" s="25"/>
      <c r="M13" s="25"/>
      <c r="N13" s="25"/>
      <c r="O13" s="7" t="e">
        <f>IF(OR('Gereden wedstrijden'!$L$7=5,'Gereden wedstrijden'!$L$7=6),LARGE(I13:M13,1),0)</f>
        <v>#NUM!</v>
      </c>
      <c r="P13" s="7">
        <f>IF('Gereden wedstrijden'!$L$7=6,LARGE(I13:M13,2),0)</f>
        <v>0</v>
      </c>
      <c r="Q13" s="7" t="e">
        <f t="shared" si="0"/>
        <v>#NUM!</v>
      </c>
    </row>
    <row r="14" spans="1:18" s="7" customFormat="1" x14ac:dyDescent="0.25">
      <c r="G14" s="8"/>
      <c r="I14" s="23"/>
      <c r="J14" s="23"/>
      <c r="K14" s="25"/>
      <c r="L14" s="25"/>
      <c r="M14" s="25"/>
      <c r="N14" s="25"/>
      <c r="O14" s="7" t="e">
        <f>IF(OR('Gereden wedstrijden'!$L$7=5,'Gereden wedstrijden'!$L$7=6),LARGE(I14:M14,1),0)</f>
        <v>#NUM!</v>
      </c>
      <c r="P14" s="7">
        <f>IF('Gereden wedstrijden'!$L$7=6,LARGE(I14:M14,2),0)</f>
        <v>0</v>
      </c>
      <c r="Q14" s="7" t="e">
        <f t="shared" si="0"/>
        <v>#NUM!</v>
      </c>
    </row>
    <row r="15" spans="1:18" s="7" customFormat="1" x14ac:dyDescent="0.25">
      <c r="G15" s="8"/>
      <c r="I15" s="23"/>
      <c r="J15" s="25"/>
      <c r="K15" s="23"/>
      <c r="L15" s="25"/>
      <c r="M15" s="25"/>
      <c r="N15" s="25"/>
      <c r="O15" s="7" t="e">
        <f>IF(OR('Gereden wedstrijden'!$L$7=5,'Gereden wedstrijden'!$L$7=6),LARGE(I15:M15,1),0)</f>
        <v>#NUM!</v>
      </c>
      <c r="P15" s="7">
        <f>IF('Gereden wedstrijden'!$L$7=6,LARGE(I15:M15,2),0)</f>
        <v>0</v>
      </c>
      <c r="Q15" s="7" t="e">
        <f t="shared" si="0"/>
        <v>#NUM!</v>
      </c>
    </row>
    <row r="16" spans="1:18" s="7" customFormat="1" x14ac:dyDescent="0.25">
      <c r="C16" s="8"/>
      <c r="D16" s="8"/>
      <c r="G16" s="8"/>
      <c r="H16" s="8"/>
      <c r="I16" s="23"/>
      <c r="J16" s="25"/>
      <c r="K16" s="23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si="0"/>
        <v>#NUM!</v>
      </c>
    </row>
    <row r="17" spans="2:17" s="7" customFormat="1" x14ac:dyDescent="0.25">
      <c r="G17" s="8"/>
      <c r="I17" s="23"/>
      <c r="J17" s="25"/>
      <c r="K17" s="25"/>
      <c r="L17" s="25"/>
      <c r="M17" s="25"/>
      <c r="N17" s="25"/>
      <c r="O17" s="7" t="e">
        <f>IF(OR('Gereden wedstrijden'!$L$7=5,'Gereden wedstrijden'!$L$7=6),LARGE(I17:M17,1),0)</f>
        <v>#NUM!</v>
      </c>
      <c r="P17" s="7">
        <f>IF('Gereden wedstrijden'!$L$7=6,LARGE(I17:M17,2),0)</f>
        <v>0</v>
      </c>
      <c r="Q17" s="7" t="e">
        <f t="shared" si="0"/>
        <v>#NUM!</v>
      </c>
    </row>
    <row r="18" spans="2:17" s="7" customFormat="1" x14ac:dyDescent="0.25">
      <c r="G18" s="8"/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0"/>
        <v>#NUM!</v>
      </c>
    </row>
    <row r="19" spans="2:17" s="7" customFormat="1" x14ac:dyDescent="0.25">
      <c r="G19" s="8"/>
      <c r="I19" s="23"/>
      <c r="J19" s="25"/>
      <c r="K19" s="23"/>
      <c r="L19" s="25"/>
      <c r="M19" s="25"/>
      <c r="N19" s="25"/>
      <c r="O19" s="7" t="e">
        <f>IF(OR('Gereden wedstrijden'!$L$7=5,'Gereden wedstrijden'!$L$7=6),LARGE(I19:M19,1),0)</f>
        <v>#NUM!</v>
      </c>
      <c r="P19" s="7">
        <f>IF('Gereden wedstrijden'!$L$7=6,LARGE(I19:M19,2),0)</f>
        <v>0</v>
      </c>
      <c r="Q19" s="7" t="e">
        <f t="shared" si="0"/>
        <v>#NUM!</v>
      </c>
    </row>
    <row r="20" spans="2:17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si="0"/>
        <v>#NUM!</v>
      </c>
    </row>
    <row r="21" spans="2:17" s="7" customFormat="1" x14ac:dyDescent="0.25"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0"/>
        <v>#NUM!</v>
      </c>
    </row>
    <row r="22" spans="2:17" s="7" customFormat="1" x14ac:dyDescent="0.25"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0"/>
        <v>#NUM!</v>
      </c>
    </row>
    <row r="23" spans="2:17" s="7" customFormat="1" x14ac:dyDescent="0.25">
      <c r="C23" s="8"/>
      <c r="D23" s="8"/>
      <c r="G23" s="8"/>
      <c r="H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0"/>
        <v>#NUM!</v>
      </c>
    </row>
    <row r="24" spans="2:17" s="7" customFormat="1" x14ac:dyDescent="0.25">
      <c r="G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0"/>
        <v>#NUM!</v>
      </c>
    </row>
    <row r="25" spans="2:17" s="7" customFormat="1" x14ac:dyDescent="0.25">
      <c r="G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0"/>
        <v>#NUM!</v>
      </c>
    </row>
    <row r="26" spans="2:17" s="7" customFormat="1" x14ac:dyDescent="0.25"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0"/>
        <v>#NUM!</v>
      </c>
    </row>
    <row r="27" spans="2:17" s="7" customFormat="1" x14ac:dyDescent="0.25">
      <c r="G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0"/>
        <v>#NUM!</v>
      </c>
    </row>
    <row r="28" spans="2:17" s="7" customFormat="1" x14ac:dyDescent="0.25">
      <c r="C28" s="8"/>
      <c r="D28" s="8"/>
      <c r="G28" s="8"/>
      <c r="H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0"/>
        <v>#NUM!</v>
      </c>
    </row>
    <row r="29" spans="2:17" s="7" customFormat="1" x14ac:dyDescent="0.25">
      <c r="B29" s="9"/>
      <c r="C29" s="9"/>
      <c r="D29" s="9"/>
      <c r="E29" s="9"/>
      <c r="F29" s="9"/>
      <c r="G29" s="9"/>
      <c r="H29" s="9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0"/>
        <v>#NUM!</v>
      </c>
    </row>
    <row r="30" spans="2:17" s="7" customFormat="1" x14ac:dyDescent="0.25">
      <c r="B30" s="8"/>
      <c r="C30" s="8"/>
      <c r="D30" s="8"/>
      <c r="F30" s="8"/>
      <c r="G30" s="8"/>
      <c r="H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0"/>
        <v>#NUM!</v>
      </c>
    </row>
    <row r="31" spans="2:17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0"/>
        <v>#NUM!</v>
      </c>
    </row>
    <row r="32" spans="2:17" s="7" customFormat="1" x14ac:dyDescent="0.25">
      <c r="B32" s="9"/>
      <c r="C32" s="9"/>
      <c r="D32" s="9"/>
      <c r="E32" s="9"/>
      <c r="F32" s="9"/>
      <c r="G32" s="9"/>
      <c r="H32" s="9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0"/>
        <v>#NUM!</v>
      </c>
    </row>
    <row r="33" spans="1:18" s="7" customFormat="1" x14ac:dyDescent="0.25">
      <c r="F33" s="8"/>
      <c r="G33" s="8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0"/>
        <v>#NUM!</v>
      </c>
      <c r="R33" s="9"/>
    </row>
    <row r="34" spans="1:18" s="7" customFormat="1" x14ac:dyDescent="0.25">
      <c r="G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0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0"/>
        <v>#NUM!</v>
      </c>
    </row>
    <row r="36" spans="1:18" s="7" customFormat="1" x14ac:dyDescent="0.25">
      <c r="C36" s="8"/>
      <c r="F36" s="8"/>
      <c r="G36" s="8"/>
      <c r="H36" s="8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0"/>
        <v>#NUM!</v>
      </c>
      <c r="R36" s="9"/>
    </row>
    <row r="37" spans="1:18" s="7" customFormat="1" x14ac:dyDescent="0.25"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ref="Q37:Q58" si="1">SUM(I37:M37)-SUM(O37:P37)</f>
        <v>#NUM!</v>
      </c>
    </row>
    <row r="38" spans="1:18" s="7" customFormat="1" x14ac:dyDescent="0.25">
      <c r="C38" s="8"/>
      <c r="G38" s="8"/>
      <c r="H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1"/>
        <v>#NUM!</v>
      </c>
    </row>
    <row r="39" spans="1:18" s="7" customFormat="1" x14ac:dyDescent="0.25">
      <c r="G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1"/>
        <v>#NUM!</v>
      </c>
    </row>
    <row r="40" spans="1:18" s="7" customFormat="1" x14ac:dyDescent="0.25">
      <c r="G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1"/>
        <v>#NUM!</v>
      </c>
    </row>
    <row r="41" spans="1:18" s="7" customFormat="1" x14ac:dyDescent="0.25">
      <c r="C41" s="8"/>
      <c r="F41" s="8"/>
      <c r="G41" s="8"/>
      <c r="H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1"/>
        <v>#NUM!</v>
      </c>
    </row>
    <row r="42" spans="1:18" s="7" customFormat="1" x14ac:dyDescent="0.25">
      <c r="G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1"/>
        <v>#NUM!</v>
      </c>
    </row>
    <row r="43" spans="1:18" s="7" customFormat="1" x14ac:dyDescent="0.25">
      <c r="C43" s="8"/>
      <c r="D43" s="8"/>
      <c r="G43" s="8"/>
      <c r="H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1"/>
        <v>#NUM!</v>
      </c>
    </row>
    <row r="44" spans="1:18" s="7" customFormat="1" x14ac:dyDescent="0.25"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1"/>
        <v>#NUM!</v>
      </c>
    </row>
    <row r="45" spans="1:18" s="7" customFormat="1" x14ac:dyDescent="0.25">
      <c r="G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1"/>
        <v>#NUM!</v>
      </c>
    </row>
    <row r="46" spans="1:18" s="10" customFormat="1" x14ac:dyDescent="0.25">
      <c r="A46" s="7"/>
      <c r="B46" s="7"/>
      <c r="C46" s="8"/>
      <c r="D46" s="7"/>
      <c r="E46" s="7"/>
      <c r="F46" s="8"/>
      <c r="G46" s="8"/>
      <c r="H46" s="8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1"/>
        <v>#NUM!</v>
      </c>
      <c r="R46" s="7"/>
    </row>
    <row r="47" spans="1:18" s="10" customFormat="1" x14ac:dyDescent="0.25">
      <c r="A47" s="7"/>
      <c r="B47" s="7"/>
      <c r="C47" s="7"/>
      <c r="D47" s="7"/>
      <c r="E47" s="7"/>
      <c r="F47" s="7"/>
      <c r="G47" s="8"/>
      <c r="H47" s="7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1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1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1"/>
        <v>#NUM!</v>
      </c>
      <c r="R49" s="7"/>
    </row>
    <row r="50" spans="1:18" s="9" customFormat="1" x14ac:dyDescent="0.25">
      <c r="A50" s="7"/>
      <c r="B50" s="7"/>
      <c r="C50" s="7"/>
      <c r="D50" s="7"/>
      <c r="E50" s="7"/>
      <c r="F50" s="7"/>
      <c r="G50" s="8"/>
      <c r="H50" s="7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1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1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1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1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1"/>
        <v>#NUM!</v>
      </c>
      <c r="R54" s="7"/>
    </row>
    <row r="55" spans="1:18" s="9" customFormat="1" x14ac:dyDescent="0.25">
      <c r="A55" s="2"/>
      <c r="B55" s="2"/>
      <c r="C55" s="2"/>
      <c r="D55" s="2"/>
      <c r="E55" s="2"/>
      <c r="F55" s="2"/>
      <c r="G55" s="2"/>
      <c r="H55" s="2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1"/>
        <v>#NUM!</v>
      </c>
      <c r="R55" s="7"/>
    </row>
    <row r="56" spans="1:18" s="9" customFormat="1" x14ac:dyDescent="0.25">
      <c r="A56" s="6"/>
      <c r="B56" s="6"/>
      <c r="C56" s="6"/>
      <c r="D56" s="6"/>
      <c r="E56" s="6"/>
      <c r="F56" s="6"/>
      <c r="G56" s="6"/>
      <c r="H56" s="6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1"/>
        <v>#NUM!</v>
      </c>
      <c r="R56" s="7"/>
    </row>
    <row r="57" spans="1:18" s="9" customFormat="1" x14ac:dyDescent="0.25">
      <c r="A57" s="6"/>
      <c r="B57" s="6"/>
      <c r="C57" s="6"/>
      <c r="D57" s="6"/>
      <c r="E57" s="6"/>
      <c r="F57" s="6"/>
      <c r="G57" s="6"/>
      <c r="H57" s="6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1"/>
        <v>#NUM!</v>
      </c>
      <c r="R57" s="7"/>
    </row>
    <row r="58" spans="1:18" s="9" customFormat="1" x14ac:dyDescent="0.25">
      <c r="A58" s="2"/>
      <c r="B58" s="2"/>
      <c r="C58" s="2"/>
      <c r="D58" s="2"/>
      <c r="E58" s="2"/>
      <c r="F58" s="2"/>
      <c r="G58" s="2"/>
      <c r="H58" s="2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1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x14ac:dyDescent="0.25">
      <c r="A60" s="2"/>
      <c r="B60" s="2"/>
      <c r="C60" s="2"/>
      <c r="D60" s="2"/>
      <c r="E60" s="2"/>
      <c r="F60" s="2"/>
      <c r="G60" s="2"/>
      <c r="H60" s="2"/>
      <c r="I60" s="28"/>
      <c r="J60" s="28"/>
      <c r="K60" s="28"/>
      <c r="L60" s="28"/>
      <c r="M60" s="28"/>
      <c r="N60" s="28"/>
    </row>
    <row r="61" spans="1:18" s="6" customFormat="1" x14ac:dyDescent="0.25">
      <c r="A61" s="2"/>
      <c r="B61" s="2"/>
      <c r="C61" s="2"/>
      <c r="D61" s="2"/>
      <c r="E61" s="2"/>
      <c r="F61" s="2"/>
      <c r="G61" s="2"/>
      <c r="H61" s="2"/>
      <c r="I61" s="28"/>
      <c r="J61" s="28"/>
      <c r="K61" s="28"/>
      <c r="L61" s="28"/>
      <c r="M61" s="28"/>
      <c r="N61" s="28"/>
    </row>
  </sheetData>
  <sortState ref="B4:Q6">
    <sortCondition ref="Q4:Q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" zoomScaleNormal="100" workbookViewId="0">
      <selection activeCell="A13" sqref="A13:XFD13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8.7109375" style="2" bestFit="1" customWidth="1"/>
    <col min="4" max="4" width="24.140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3.7109375" style="2" bestFit="1" customWidth="1"/>
    <col min="9" max="10" width="11.85546875" style="27" customWidth="1"/>
    <col min="11" max="11" width="13.140625" style="27" bestFit="1" customWidth="1"/>
    <col min="12" max="12" width="13.28515625" style="27" bestFit="1" customWidth="1"/>
    <col min="13" max="13" width="11.85546875" style="27" customWidth="1"/>
    <col min="14" max="14" width="11.8554687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42316</v>
      </c>
      <c r="K2" s="24">
        <v>42330</v>
      </c>
      <c r="L2" s="24">
        <v>42350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308</v>
      </c>
      <c r="C4" s="59" t="s">
        <v>309</v>
      </c>
      <c r="D4" s="37" t="s">
        <v>310</v>
      </c>
      <c r="F4" s="37" t="s">
        <v>304</v>
      </c>
      <c r="G4" s="37" t="s">
        <v>27</v>
      </c>
      <c r="H4" s="37" t="s">
        <v>79</v>
      </c>
      <c r="I4" s="39">
        <v>3</v>
      </c>
      <c r="J4" s="39">
        <v>2</v>
      </c>
      <c r="K4" s="40">
        <v>1</v>
      </c>
      <c r="L4" s="39">
        <v>6</v>
      </c>
      <c r="M4" s="39">
        <v>1</v>
      </c>
      <c r="N4" s="39">
        <f>SUM(I4:M4)</f>
        <v>13</v>
      </c>
      <c r="O4" s="37">
        <f>IF(OR('Gereden wedstrijden'!$L$7=5,'Gereden wedstrijden'!$L$7=5),LARGE(I4:M4,1),0)</f>
        <v>6</v>
      </c>
      <c r="P4" s="37">
        <f>IF('Gereden wedstrijden'!$L$7=5,LARGE(I4:M4,2),0)</f>
        <v>3</v>
      </c>
      <c r="Q4" s="37">
        <f>SUM(I4:M4)-SUM(O4:P4)</f>
        <v>4</v>
      </c>
      <c r="R4" s="37" t="s">
        <v>625</v>
      </c>
    </row>
    <row r="5" spans="1:18" s="41" customFormat="1" x14ac:dyDescent="0.25">
      <c r="A5" s="41">
        <v>2</v>
      </c>
      <c r="B5" s="41" t="s">
        <v>301</v>
      </c>
      <c r="C5" s="58" t="s">
        <v>302</v>
      </c>
      <c r="D5" s="41" t="s">
        <v>303</v>
      </c>
      <c r="F5" s="41" t="s">
        <v>304</v>
      </c>
      <c r="G5" s="41" t="s">
        <v>22</v>
      </c>
      <c r="H5" s="41" t="s">
        <v>102</v>
      </c>
      <c r="I5" s="44">
        <v>1</v>
      </c>
      <c r="J5" s="43">
        <v>1</v>
      </c>
      <c r="K5" s="43">
        <v>3</v>
      </c>
      <c r="L5" s="44">
        <v>8</v>
      </c>
      <c r="M5" s="44">
        <v>4</v>
      </c>
      <c r="N5" s="44">
        <f>SUM(I5:M5)</f>
        <v>17</v>
      </c>
      <c r="O5" s="41">
        <f>IF(OR('Gereden wedstrijden'!$L$7=5,'Gereden wedstrijden'!$L$7=5),LARGE(I5:M5,1),0)</f>
        <v>8</v>
      </c>
      <c r="P5" s="41">
        <f>IF('Gereden wedstrijden'!$L$7=5,LARGE(I5:M5,2),0)</f>
        <v>4</v>
      </c>
      <c r="Q5" s="41">
        <f>SUM(I5:M5)-SUM(O5:P5)</f>
        <v>5</v>
      </c>
      <c r="R5" s="41" t="s">
        <v>626</v>
      </c>
    </row>
    <row r="6" spans="1:18" s="41" customFormat="1" x14ac:dyDescent="0.25">
      <c r="A6" s="41">
        <v>3</v>
      </c>
      <c r="B6" s="41" t="s">
        <v>315</v>
      </c>
      <c r="C6" s="58" t="s">
        <v>34</v>
      </c>
      <c r="D6" s="41" t="s">
        <v>316</v>
      </c>
      <c r="F6" s="41" t="s">
        <v>304</v>
      </c>
      <c r="G6" s="41" t="s">
        <v>27</v>
      </c>
      <c r="H6" s="41" t="s">
        <v>86</v>
      </c>
      <c r="I6" s="44">
        <v>5</v>
      </c>
      <c r="J6" s="43">
        <v>3</v>
      </c>
      <c r="K6" s="43">
        <v>4</v>
      </c>
      <c r="L6" s="44">
        <v>5</v>
      </c>
      <c r="M6" s="44">
        <v>2</v>
      </c>
      <c r="N6" s="44">
        <f>SUM(I6:M6)</f>
        <v>19</v>
      </c>
      <c r="O6" s="41">
        <f>IF(OR('Gereden wedstrijden'!$L$7=5,'Gereden wedstrijden'!$L$7=5),LARGE(I6:M6,1),0)</f>
        <v>5</v>
      </c>
      <c r="P6" s="41">
        <f>IF('Gereden wedstrijden'!$L$7=5,LARGE(I6:M6,2),0)</f>
        <v>5</v>
      </c>
      <c r="Q6" s="41">
        <f>SUM(I6:M6)-SUM(O6:P6)</f>
        <v>9</v>
      </c>
      <c r="R6" s="41" t="s">
        <v>626</v>
      </c>
    </row>
    <row r="7" spans="1:18" s="41" customFormat="1" x14ac:dyDescent="0.25">
      <c r="A7" s="41">
        <v>4</v>
      </c>
      <c r="B7" s="41" t="s">
        <v>335</v>
      </c>
      <c r="C7" s="58" t="s">
        <v>336</v>
      </c>
      <c r="D7" s="41" t="s">
        <v>179</v>
      </c>
      <c r="F7" s="41" t="s">
        <v>304</v>
      </c>
      <c r="G7" s="41" t="s">
        <v>27</v>
      </c>
      <c r="H7" s="41" t="s">
        <v>180</v>
      </c>
      <c r="I7" s="43">
        <v>12</v>
      </c>
      <c r="J7" s="44">
        <v>4</v>
      </c>
      <c r="K7" s="43">
        <v>5</v>
      </c>
      <c r="L7" s="44">
        <v>3</v>
      </c>
      <c r="M7" s="44">
        <v>5</v>
      </c>
      <c r="N7" s="44">
        <f>SUM(I7:M7)</f>
        <v>29</v>
      </c>
      <c r="O7" s="41">
        <f>IF(OR('Gereden wedstrijden'!$L$7=5,'Gereden wedstrijden'!$L$7=5),LARGE(I7:M7,1),0)</f>
        <v>12</v>
      </c>
      <c r="P7" s="41">
        <f>IF('Gereden wedstrijden'!$L$7=5,LARGE(I7:M7,2),0)</f>
        <v>5</v>
      </c>
      <c r="Q7" s="41">
        <f>SUM(I7:M7)-SUM(O7:P7)</f>
        <v>12</v>
      </c>
      <c r="R7" s="41" t="s">
        <v>626</v>
      </c>
    </row>
    <row r="8" spans="1:18" s="41" customFormat="1" x14ac:dyDescent="0.25">
      <c r="A8" s="41">
        <v>5</v>
      </c>
      <c r="B8" s="41" t="s">
        <v>317</v>
      </c>
      <c r="C8" s="58" t="s">
        <v>318</v>
      </c>
      <c r="D8" s="41" t="s">
        <v>319</v>
      </c>
      <c r="F8" s="41" t="s">
        <v>304</v>
      </c>
      <c r="G8" s="41" t="s">
        <v>27</v>
      </c>
      <c r="H8" s="41" t="s">
        <v>320</v>
      </c>
      <c r="I8" s="43">
        <v>6</v>
      </c>
      <c r="J8" s="43">
        <v>5</v>
      </c>
      <c r="K8" s="43">
        <v>8</v>
      </c>
      <c r="L8" s="44">
        <v>1</v>
      </c>
      <c r="M8" s="44">
        <v>6</v>
      </c>
      <c r="N8" s="44">
        <f>SUM(I8:M8)</f>
        <v>26</v>
      </c>
      <c r="O8" s="41">
        <f>IF(OR('Gereden wedstrijden'!$L$7=5,'Gereden wedstrijden'!$L$7=5),LARGE(I8:M8,1),0)</f>
        <v>8</v>
      </c>
      <c r="P8" s="41">
        <f>IF('Gereden wedstrijden'!$L$7=5,LARGE(I8:M8,2),0)</f>
        <v>6</v>
      </c>
      <c r="Q8" s="41">
        <f>SUM(I8:M8)-SUM(O8:P8)</f>
        <v>12</v>
      </c>
      <c r="R8" s="41" t="s">
        <v>626</v>
      </c>
    </row>
    <row r="9" spans="1:18" s="7" customFormat="1" x14ac:dyDescent="0.25">
      <c r="C9" s="54"/>
      <c r="I9" s="23"/>
      <c r="J9" s="23"/>
      <c r="K9" s="23"/>
      <c r="L9" s="25"/>
      <c r="M9" s="25"/>
      <c r="N9" s="25"/>
    </row>
    <row r="10" spans="1:18" s="7" customFormat="1" x14ac:dyDescent="0.25">
      <c r="A10" s="7">
        <v>6</v>
      </c>
      <c r="B10" s="7" t="s">
        <v>311</v>
      </c>
      <c r="C10" s="54" t="s">
        <v>312</v>
      </c>
      <c r="D10" s="7" t="s">
        <v>313</v>
      </c>
      <c r="F10" s="7" t="s">
        <v>304</v>
      </c>
      <c r="G10" s="7" t="s">
        <v>27</v>
      </c>
      <c r="H10" s="7" t="s">
        <v>314</v>
      </c>
      <c r="I10" s="23">
        <v>4</v>
      </c>
      <c r="J10" s="25">
        <v>7</v>
      </c>
      <c r="K10" s="23">
        <v>9</v>
      </c>
      <c r="L10" s="25">
        <v>4</v>
      </c>
      <c r="M10" s="25">
        <v>10</v>
      </c>
      <c r="N10" s="25">
        <f t="shared" ref="N10:N23" si="0">SUM(I10:M10)</f>
        <v>34</v>
      </c>
      <c r="O10" s="7">
        <f>IF(OR('Gereden wedstrijden'!$L$7=5,'Gereden wedstrijden'!$L$7=5),LARGE(I10:M10,1),0)</f>
        <v>10</v>
      </c>
      <c r="P10" s="7">
        <f>IF('Gereden wedstrijden'!$L$7=5,LARGE(I10:M10,2),0)</f>
        <v>9</v>
      </c>
      <c r="Q10" s="7">
        <f t="shared" ref="Q10:Q23" si="1">SUM(I10:M10)-SUM(O10:P10)</f>
        <v>15</v>
      </c>
    </row>
    <row r="11" spans="1:18" s="7" customFormat="1" x14ac:dyDescent="0.25">
      <c r="A11" s="7">
        <v>7</v>
      </c>
      <c r="B11" s="7" t="s">
        <v>600</v>
      </c>
      <c r="C11" s="54" t="s">
        <v>488</v>
      </c>
      <c r="D11" s="7" t="s">
        <v>601</v>
      </c>
      <c r="F11" s="7" t="s">
        <v>304</v>
      </c>
      <c r="G11" s="8" t="s">
        <v>27</v>
      </c>
      <c r="H11" s="7" t="s">
        <v>320</v>
      </c>
      <c r="I11" s="25">
        <v>99</v>
      </c>
      <c r="J11" s="23">
        <v>99</v>
      </c>
      <c r="K11" s="23">
        <v>6</v>
      </c>
      <c r="L11" s="25">
        <v>7</v>
      </c>
      <c r="M11" s="25">
        <v>3</v>
      </c>
      <c r="N11" s="25">
        <f>SUM(I11:M11)</f>
        <v>214</v>
      </c>
      <c r="O11" s="7">
        <f>IF(OR('Gereden wedstrijden'!$L$7=5,'Gereden wedstrijden'!$L$7=5),LARGE(I11:M11,1),0)</f>
        <v>99</v>
      </c>
      <c r="P11" s="7">
        <f>IF('Gereden wedstrijden'!$L$7=5,LARGE(I11:M11,2),0)</f>
        <v>99</v>
      </c>
      <c r="Q11" s="7">
        <f>SUM(I11:M11)-SUM(O11:P11)</f>
        <v>16</v>
      </c>
    </row>
    <row r="12" spans="1:18" s="7" customFormat="1" x14ac:dyDescent="0.25">
      <c r="A12" s="7">
        <v>8</v>
      </c>
      <c r="B12" s="7" t="s">
        <v>305</v>
      </c>
      <c r="C12" s="54" t="s">
        <v>306</v>
      </c>
      <c r="D12" s="7" t="s">
        <v>307</v>
      </c>
      <c r="F12" s="7" t="s">
        <v>304</v>
      </c>
      <c r="G12" s="7" t="s">
        <v>27</v>
      </c>
      <c r="H12" s="7" t="s">
        <v>97</v>
      </c>
      <c r="I12" s="23">
        <v>2</v>
      </c>
      <c r="J12" s="25">
        <v>12</v>
      </c>
      <c r="K12" s="25">
        <v>12</v>
      </c>
      <c r="L12" s="25">
        <v>2</v>
      </c>
      <c r="M12" s="25">
        <v>13</v>
      </c>
      <c r="N12" s="25">
        <f t="shared" si="0"/>
        <v>41</v>
      </c>
      <c r="O12" s="7">
        <f>IF(OR('Gereden wedstrijden'!$L$7=5,'Gereden wedstrijden'!$L$7=5),LARGE(I12:M12,1),0)</f>
        <v>13</v>
      </c>
      <c r="P12" s="7">
        <f>IF('Gereden wedstrijden'!$L$7=5,LARGE(I12:M12,2),0)</f>
        <v>12</v>
      </c>
      <c r="Q12" s="7">
        <f t="shared" si="1"/>
        <v>16</v>
      </c>
    </row>
    <row r="13" spans="1:18" s="7" customFormat="1" x14ac:dyDescent="0.25">
      <c r="A13" s="7">
        <v>9</v>
      </c>
      <c r="B13" s="7" t="s">
        <v>330</v>
      </c>
      <c r="C13" s="54" t="s">
        <v>331</v>
      </c>
      <c r="D13" s="7" t="s">
        <v>332</v>
      </c>
      <c r="F13" s="7" t="s">
        <v>304</v>
      </c>
      <c r="G13" s="7" t="s">
        <v>27</v>
      </c>
      <c r="H13" s="7" t="s">
        <v>226</v>
      </c>
      <c r="I13" s="23">
        <v>10</v>
      </c>
      <c r="J13" s="23">
        <v>11</v>
      </c>
      <c r="K13" s="25">
        <v>2</v>
      </c>
      <c r="L13" s="25">
        <v>9</v>
      </c>
      <c r="M13" s="25">
        <v>9</v>
      </c>
      <c r="N13" s="25">
        <f t="shared" si="0"/>
        <v>41</v>
      </c>
      <c r="O13" s="7">
        <f>IF(OR('Gereden wedstrijden'!$L$7=5,'Gereden wedstrijden'!$L$7=5),LARGE(I13:M13,1),0)</f>
        <v>11</v>
      </c>
      <c r="P13" s="7">
        <f>IF('Gereden wedstrijden'!$L$7=5,LARGE(I13:M13,2),0)</f>
        <v>10</v>
      </c>
      <c r="Q13" s="7">
        <f t="shared" si="1"/>
        <v>20</v>
      </c>
    </row>
    <row r="14" spans="1:18" s="7" customFormat="1" x14ac:dyDescent="0.25">
      <c r="A14" s="7">
        <v>10</v>
      </c>
      <c r="B14" s="7" t="s">
        <v>324</v>
      </c>
      <c r="C14" s="54" t="s">
        <v>325</v>
      </c>
      <c r="D14" s="7" t="s">
        <v>326</v>
      </c>
      <c r="F14" s="7" t="s">
        <v>304</v>
      </c>
      <c r="G14" s="7" t="s">
        <v>27</v>
      </c>
      <c r="H14" s="7" t="s">
        <v>97</v>
      </c>
      <c r="I14" s="23">
        <v>8</v>
      </c>
      <c r="J14" s="23">
        <v>6</v>
      </c>
      <c r="K14" s="23">
        <v>7</v>
      </c>
      <c r="L14" s="25">
        <v>10</v>
      </c>
      <c r="M14" s="25">
        <v>99</v>
      </c>
      <c r="N14" s="25">
        <f t="shared" si="0"/>
        <v>130</v>
      </c>
      <c r="O14" s="7">
        <f>IF(OR('Gereden wedstrijden'!$L$7=5,'Gereden wedstrijden'!$L$7=5),LARGE(I14:M14,1),0)</f>
        <v>99</v>
      </c>
      <c r="P14" s="7">
        <f>IF('Gereden wedstrijden'!$L$7=5,LARGE(I14:M14,2),0)</f>
        <v>10</v>
      </c>
      <c r="Q14" s="7">
        <f t="shared" si="1"/>
        <v>21</v>
      </c>
    </row>
    <row r="15" spans="1:18" s="7" customFormat="1" x14ac:dyDescent="0.25">
      <c r="A15" s="7">
        <v>11</v>
      </c>
      <c r="B15" s="7" t="s">
        <v>321</v>
      </c>
      <c r="C15" s="54" t="s">
        <v>322</v>
      </c>
      <c r="D15" s="7" t="s">
        <v>323</v>
      </c>
      <c r="F15" s="7" t="s">
        <v>304</v>
      </c>
      <c r="G15" s="7" t="s">
        <v>27</v>
      </c>
      <c r="H15" s="7" t="s">
        <v>106</v>
      </c>
      <c r="I15" s="25">
        <v>7</v>
      </c>
      <c r="J15" s="25">
        <v>10</v>
      </c>
      <c r="K15" s="23">
        <v>10</v>
      </c>
      <c r="L15" s="25">
        <v>11</v>
      </c>
      <c r="M15" s="25">
        <v>7</v>
      </c>
      <c r="N15" s="25">
        <f t="shared" si="0"/>
        <v>45</v>
      </c>
      <c r="O15" s="7">
        <f>IF(OR('Gereden wedstrijden'!$L$7=5,'Gereden wedstrijden'!$L$7=5),LARGE(I15:M15,1),0)</f>
        <v>11</v>
      </c>
      <c r="P15" s="7">
        <f>IF('Gereden wedstrijden'!$L$7=5,LARGE(I15:M15,2),0)</f>
        <v>10</v>
      </c>
      <c r="Q15" s="7">
        <f t="shared" si="1"/>
        <v>24</v>
      </c>
    </row>
    <row r="16" spans="1:18" s="7" customFormat="1" x14ac:dyDescent="0.25">
      <c r="A16" s="7">
        <v>12</v>
      </c>
      <c r="B16" s="7" t="s">
        <v>333</v>
      </c>
      <c r="C16" s="54" t="s">
        <v>328</v>
      </c>
      <c r="D16" s="7" t="s">
        <v>334</v>
      </c>
      <c r="F16" s="7" t="s">
        <v>304</v>
      </c>
      <c r="G16" s="7" t="s">
        <v>27</v>
      </c>
      <c r="H16" s="7" t="s">
        <v>137</v>
      </c>
      <c r="I16" s="25">
        <v>11</v>
      </c>
      <c r="J16" s="25">
        <v>8</v>
      </c>
      <c r="K16" s="23">
        <v>13</v>
      </c>
      <c r="L16" s="25">
        <v>99</v>
      </c>
      <c r="M16" s="25">
        <v>12</v>
      </c>
      <c r="N16" s="25">
        <f t="shared" si="0"/>
        <v>143</v>
      </c>
      <c r="O16" s="7">
        <f>IF(OR('Gereden wedstrijden'!$L$7=5,'Gereden wedstrijden'!$L$7=5),LARGE(I16:M16,1),0)</f>
        <v>99</v>
      </c>
      <c r="P16" s="7">
        <f>IF('Gereden wedstrijden'!$L$7=5,LARGE(I16:M16,2),0)</f>
        <v>13</v>
      </c>
      <c r="Q16" s="7">
        <f t="shared" si="1"/>
        <v>31</v>
      </c>
    </row>
    <row r="17" spans="1:17" s="7" customFormat="1" x14ac:dyDescent="0.25">
      <c r="A17" s="7">
        <v>13</v>
      </c>
      <c r="B17" s="7" t="s">
        <v>327</v>
      </c>
      <c r="C17" s="54" t="s">
        <v>328</v>
      </c>
      <c r="D17" s="7" t="s">
        <v>329</v>
      </c>
      <c r="F17" s="7" t="s">
        <v>304</v>
      </c>
      <c r="G17" s="7" t="s">
        <v>27</v>
      </c>
      <c r="H17" s="7" t="s">
        <v>137</v>
      </c>
      <c r="I17" s="25">
        <v>9</v>
      </c>
      <c r="J17" s="25">
        <v>13</v>
      </c>
      <c r="K17" s="23">
        <v>11</v>
      </c>
      <c r="L17" s="25">
        <v>99</v>
      </c>
      <c r="M17" s="25">
        <v>99</v>
      </c>
      <c r="N17" s="25">
        <f t="shared" si="0"/>
        <v>231</v>
      </c>
      <c r="O17" s="7">
        <f>IF(OR('Gereden wedstrijden'!$L$7=5,'Gereden wedstrijden'!$L$7=5),LARGE(I17:M17,1),0)</f>
        <v>99</v>
      </c>
      <c r="P17" s="7">
        <f>IF('Gereden wedstrijden'!$L$7=5,LARGE(I17:M17,2),0)</f>
        <v>99</v>
      </c>
      <c r="Q17" s="7">
        <f t="shared" si="1"/>
        <v>33</v>
      </c>
    </row>
    <row r="18" spans="1:17" s="7" customFormat="1" x14ac:dyDescent="0.25">
      <c r="A18" s="7">
        <v>14</v>
      </c>
      <c r="B18" s="7" t="s">
        <v>342</v>
      </c>
      <c r="C18" s="54" t="s">
        <v>343</v>
      </c>
      <c r="D18" s="7" t="s">
        <v>344</v>
      </c>
      <c r="F18" s="7" t="s">
        <v>304</v>
      </c>
      <c r="G18" s="7" t="s">
        <v>27</v>
      </c>
      <c r="H18" s="7" t="s">
        <v>166</v>
      </c>
      <c r="I18" s="25">
        <v>15</v>
      </c>
      <c r="J18" s="25">
        <v>15</v>
      </c>
      <c r="K18" s="23">
        <v>99</v>
      </c>
      <c r="L18" s="25">
        <v>99</v>
      </c>
      <c r="M18" s="25">
        <v>8</v>
      </c>
      <c r="N18" s="25">
        <f t="shared" si="0"/>
        <v>236</v>
      </c>
      <c r="O18" s="7">
        <f>IF(OR('Gereden wedstrijden'!$L$7=5,'Gereden wedstrijden'!$L$7=5),LARGE(I18:M18,1),0)</f>
        <v>99</v>
      </c>
      <c r="P18" s="7">
        <f>IF('Gereden wedstrijden'!$L$7=5,LARGE(I18:M18,2),0)</f>
        <v>99</v>
      </c>
      <c r="Q18" s="7">
        <f t="shared" si="1"/>
        <v>38</v>
      </c>
    </row>
    <row r="19" spans="1:17" s="7" customFormat="1" x14ac:dyDescent="0.25">
      <c r="A19" s="7">
        <v>15</v>
      </c>
      <c r="B19" s="7" t="s">
        <v>339</v>
      </c>
      <c r="C19" s="54" t="s">
        <v>340</v>
      </c>
      <c r="D19" s="7" t="s">
        <v>341</v>
      </c>
      <c r="F19" s="7" t="s">
        <v>304</v>
      </c>
      <c r="G19" s="7" t="s">
        <v>22</v>
      </c>
      <c r="H19" s="7" t="s">
        <v>320</v>
      </c>
      <c r="I19" s="23">
        <v>14</v>
      </c>
      <c r="J19" s="25">
        <v>14</v>
      </c>
      <c r="K19" s="23">
        <v>14</v>
      </c>
      <c r="L19" s="25">
        <v>12</v>
      </c>
      <c r="M19" s="25">
        <v>99</v>
      </c>
      <c r="N19" s="25">
        <f t="shared" si="0"/>
        <v>153</v>
      </c>
      <c r="O19" s="7">
        <f>IF(OR('Gereden wedstrijden'!$L$7=5,'Gereden wedstrijden'!$L$7=5),LARGE(I19:M19,1),0)</f>
        <v>99</v>
      </c>
      <c r="P19" s="7">
        <f>IF('Gereden wedstrijden'!$L$7=5,LARGE(I19:M19,2),0)</f>
        <v>14</v>
      </c>
      <c r="Q19" s="7">
        <f t="shared" si="1"/>
        <v>40</v>
      </c>
    </row>
    <row r="20" spans="1:17" s="7" customFormat="1" x14ac:dyDescent="0.25">
      <c r="A20" s="7">
        <v>16</v>
      </c>
      <c r="B20" s="7" t="s">
        <v>337</v>
      </c>
      <c r="C20" s="54" t="s">
        <v>267</v>
      </c>
      <c r="D20" s="7" t="s">
        <v>338</v>
      </c>
      <c r="F20" s="7" t="s">
        <v>304</v>
      </c>
      <c r="G20" s="7" t="s">
        <v>22</v>
      </c>
      <c r="H20" s="7" t="s">
        <v>121</v>
      </c>
      <c r="I20" s="25">
        <v>13</v>
      </c>
      <c r="J20" s="25">
        <v>9</v>
      </c>
      <c r="K20" s="25">
        <v>99</v>
      </c>
      <c r="L20" s="25">
        <v>99</v>
      </c>
      <c r="M20" s="25">
        <v>99</v>
      </c>
      <c r="N20" s="25">
        <f t="shared" si="0"/>
        <v>319</v>
      </c>
      <c r="O20" s="7">
        <f>IF(OR('Gereden wedstrijden'!$L$7=5,'Gereden wedstrijden'!$L$7=5),LARGE(I20:M20,1),0)</f>
        <v>99</v>
      </c>
      <c r="P20" s="7">
        <f>IF('Gereden wedstrijden'!$L$7=5,LARGE(I20:M20,2),0)</f>
        <v>99</v>
      </c>
      <c r="Q20" s="7">
        <f t="shared" si="1"/>
        <v>121</v>
      </c>
    </row>
    <row r="21" spans="1:17" s="7" customFormat="1" x14ac:dyDescent="0.25">
      <c r="A21" s="7">
        <v>17</v>
      </c>
      <c r="B21" s="7" t="s">
        <v>345</v>
      </c>
      <c r="C21" s="54" t="s">
        <v>346</v>
      </c>
      <c r="D21" s="8" t="s">
        <v>347</v>
      </c>
      <c r="F21" s="7" t="s">
        <v>304</v>
      </c>
      <c r="G21" s="7" t="s">
        <v>22</v>
      </c>
      <c r="H21" s="8" t="s">
        <v>141</v>
      </c>
      <c r="I21" s="23">
        <v>16</v>
      </c>
      <c r="J21" s="25">
        <v>16</v>
      </c>
      <c r="K21" s="23">
        <v>99</v>
      </c>
      <c r="L21" s="25">
        <v>99</v>
      </c>
      <c r="M21" s="25">
        <v>99</v>
      </c>
      <c r="N21" s="25">
        <f t="shared" si="0"/>
        <v>329</v>
      </c>
      <c r="O21" s="7">
        <f>IF(OR('Gereden wedstrijden'!$L$7=5,'Gereden wedstrijden'!$L$7=5),LARGE(I21:M21,1),0)</f>
        <v>99</v>
      </c>
      <c r="P21" s="7">
        <f>IF('Gereden wedstrijden'!$L$7=5,LARGE(I21:M21,2),0)</f>
        <v>99</v>
      </c>
      <c r="Q21" s="7">
        <f t="shared" si="1"/>
        <v>131</v>
      </c>
    </row>
    <row r="22" spans="1:17" s="7" customFormat="1" x14ac:dyDescent="0.25">
      <c r="A22" s="7">
        <v>18</v>
      </c>
      <c r="B22" s="7" t="s">
        <v>496</v>
      </c>
      <c r="C22" s="54" t="s">
        <v>655</v>
      </c>
      <c r="D22" s="7" t="s">
        <v>498</v>
      </c>
      <c r="F22" s="7" t="s">
        <v>304</v>
      </c>
      <c r="G22" s="7" t="s">
        <v>27</v>
      </c>
      <c r="H22" s="7" t="s">
        <v>79</v>
      </c>
      <c r="I22" s="23">
        <v>99</v>
      </c>
      <c r="J22" s="25">
        <v>99</v>
      </c>
      <c r="K22" s="25">
        <v>99</v>
      </c>
      <c r="L22" s="25">
        <v>99</v>
      </c>
      <c r="M22" s="25">
        <v>11</v>
      </c>
      <c r="N22" s="25">
        <f t="shared" si="0"/>
        <v>407</v>
      </c>
      <c r="O22" s="7">
        <f>IF(OR('Gereden wedstrijden'!$L$7=5,'Gereden wedstrijden'!$L$7=5),LARGE(I22:M22,1),0)</f>
        <v>99</v>
      </c>
      <c r="P22" s="7">
        <f>IF('Gereden wedstrijden'!$L$7=5,LARGE(I22:M22,2),0)</f>
        <v>99</v>
      </c>
      <c r="Q22" s="7">
        <f t="shared" si="1"/>
        <v>209</v>
      </c>
    </row>
    <row r="23" spans="1:17" s="7" customFormat="1" x14ac:dyDescent="0.25">
      <c r="A23" s="7">
        <v>19</v>
      </c>
      <c r="B23" s="7" t="s">
        <v>348</v>
      </c>
      <c r="C23" s="54" t="s">
        <v>349</v>
      </c>
      <c r="D23" s="7" t="s">
        <v>350</v>
      </c>
      <c r="F23" s="7" t="s">
        <v>304</v>
      </c>
      <c r="G23" s="7" t="s">
        <v>22</v>
      </c>
      <c r="H23" s="7" t="s">
        <v>97</v>
      </c>
      <c r="I23" s="23">
        <v>99</v>
      </c>
      <c r="J23" s="25">
        <v>99</v>
      </c>
      <c r="K23" s="25">
        <v>99</v>
      </c>
      <c r="L23" s="25">
        <v>99</v>
      </c>
      <c r="M23" s="25">
        <v>99</v>
      </c>
      <c r="N23" s="25">
        <f t="shared" si="0"/>
        <v>495</v>
      </c>
      <c r="O23" s="7">
        <f>IF(OR('Gereden wedstrijden'!$L$7=5,'Gereden wedstrijden'!$L$7=5),LARGE(I23:M23,1),0)</f>
        <v>99</v>
      </c>
      <c r="P23" s="7">
        <f>IF('Gereden wedstrijden'!$L$7=5,LARGE(I23:M23,2),0)</f>
        <v>99</v>
      </c>
      <c r="Q23" s="7">
        <f t="shared" si="1"/>
        <v>297</v>
      </c>
    </row>
    <row r="24" spans="1:17" s="7" customFormat="1" x14ac:dyDescent="0.25">
      <c r="G24" s="8"/>
      <c r="I24" s="23"/>
      <c r="J24" s="25"/>
      <c r="K24" s="25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ref="Q24:Q37" si="2">SUM(I24:M24)-SUM(O24:P24)</f>
        <v>#NUM!</v>
      </c>
    </row>
    <row r="25" spans="1:17" s="7" customFormat="1" x14ac:dyDescent="0.25">
      <c r="A25" s="37" t="s">
        <v>620</v>
      </c>
      <c r="G25" s="8"/>
      <c r="I25" s="25"/>
      <c r="J25" s="25"/>
      <c r="K25" s="23"/>
      <c r="L25" s="25"/>
      <c r="M25" s="25"/>
      <c r="N25" s="25"/>
      <c r="O25" s="7" t="e">
        <f>IF(OR('Gereden wedstrijden'!$L$7=5,'Gereden wedstrijden'!$L$7=6),LARGE(J25:M25,1),0)</f>
        <v>#NUM!</v>
      </c>
      <c r="P25" s="7">
        <f>IF('Gereden wedstrijden'!$L$7=6,LARGE(J25:M25,2),0)</f>
        <v>0</v>
      </c>
      <c r="Q25" s="7" t="e">
        <f>SUM(J25:M25)-SUM(O25:P25)</f>
        <v>#NUM!</v>
      </c>
    </row>
    <row r="26" spans="1:17" s="7" customFormat="1" x14ac:dyDescent="0.25">
      <c r="F26" s="8"/>
      <c r="G26" s="8"/>
      <c r="H26" s="8"/>
      <c r="I26" s="23"/>
      <c r="J26" s="25"/>
      <c r="K26" s="25"/>
      <c r="L26" s="25"/>
      <c r="M26" s="25"/>
      <c r="N26" s="25"/>
      <c r="O26" s="7" t="e">
        <f>IF(OR('Gereden wedstrijden'!$L$7=5,'Gereden wedstrijden'!$L$7=6),LARGE(J26:M26,1),0)</f>
        <v>#NUM!</v>
      </c>
      <c r="P26" s="7">
        <f>IF('Gereden wedstrijden'!$L$7=6,LARGE(J26:M26,2),0)</f>
        <v>0</v>
      </c>
      <c r="Q26" s="7" t="e">
        <f>SUM(J26:M26)-SUM(O26:P26)</f>
        <v>#NUM!</v>
      </c>
    </row>
    <row r="27" spans="1:17" s="7" customFormat="1" x14ac:dyDescent="0.25">
      <c r="G27" s="8"/>
      <c r="I27" s="26"/>
      <c r="J27" s="23"/>
      <c r="K27" s="23"/>
      <c r="L27" s="25"/>
      <c r="M27" s="25"/>
      <c r="N27" s="25"/>
      <c r="O27" s="7" t="e">
        <f>IF(OR('Gereden wedstrijden'!$L$7=5,'Gereden wedstrijden'!$L$7=6),LARGE(J27:M27,1),0)</f>
        <v>#NUM!</v>
      </c>
      <c r="P27" s="7">
        <f>IF('Gereden wedstrijden'!$L$7=6,LARGE(J27:M27,2),0)</f>
        <v>0</v>
      </c>
      <c r="Q27" s="7" t="e">
        <f>SUM(J27:M27)-SUM(O27:P27)</f>
        <v>#NUM!</v>
      </c>
    </row>
    <row r="28" spans="1:17" s="7" customFormat="1" x14ac:dyDescent="0.25">
      <c r="G28" s="8"/>
      <c r="I28" s="25"/>
      <c r="J28" s="25"/>
      <c r="K28" s="23"/>
      <c r="L28" s="25"/>
      <c r="M28" s="25"/>
      <c r="N28" s="25"/>
      <c r="O28" s="7" t="e">
        <f>IF(OR('Gereden wedstrijden'!$L$7=5,'Gereden wedstrijden'!$L$7=6),LARGE(J28:M28,1),0)</f>
        <v>#NUM!</v>
      </c>
      <c r="P28" s="7">
        <f>IF('Gereden wedstrijden'!$L$7=6,LARGE(J28:M28,2),0)</f>
        <v>0</v>
      </c>
      <c r="Q28" s="7" t="e">
        <f>SUM(J28:M28)-SUM(O28:P28)</f>
        <v>#NUM!</v>
      </c>
    </row>
    <row r="29" spans="1:17" s="7" customFormat="1" x14ac:dyDescent="0.25">
      <c r="A29" s="2"/>
      <c r="B29" s="2"/>
      <c r="C29" s="2"/>
      <c r="D29" s="2"/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</row>
    <row r="30" spans="1:17" s="7" customFormat="1" x14ac:dyDescent="0.25">
      <c r="A30" s="6"/>
      <c r="B30" s="6"/>
      <c r="C30" s="6"/>
      <c r="D30" s="6"/>
      <c r="G30" s="8"/>
      <c r="I30" s="23"/>
      <c r="J30" s="23"/>
      <c r="K30" s="23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1:17" s="7" customFormat="1" x14ac:dyDescent="0.25">
      <c r="A31" s="6"/>
      <c r="B31" s="6"/>
      <c r="C31" s="6"/>
      <c r="D31" s="6"/>
      <c r="G31" s="8"/>
      <c r="I31" s="25"/>
      <c r="J31" s="23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1:17" s="7" customFormat="1" x14ac:dyDescent="0.25">
      <c r="A32" s="2"/>
      <c r="B32" s="2"/>
      <c r="C32" s="2"/>
      <c r="D32" s="2"/>
      <c r="G32" s="8"/>
      <c r="I32" s="25"/>
      <c r="J32" s="25"/>
      <c r="K32" s="25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</row>
    <row r="33" spans="1:18" s="7" customFormat="1" x14ac:dyDescent="0.25">
      <c r="A33" s="2"/>
      <c r="B33" s="2"/>
      <c r="C33" s="2"/>
      <c r="D33" s="2"/>
      <c r="G33" s="8"/>
      <c r="I33" s="25"/>
      <c r="J33" s="25"/>
      <c r="K33" s="23"/>
      <c r="L33" s="25"/>
      <c r="M33" s="25"/>
      <c r="N33" s="25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</row>
    <row r="34" spans="1:18" s="7" customFormat="1" x14ac:dyDescent="0.25">
      <c r="A34" s="2"/>
      <c r="B34" s="2"/>
      <c r="C34" s="2"/>
      <c r="D34" s="2"/>
      <c r="G34" s="8"/>
      <c r="I34" s="23"/>
      <c r="J34" s="26"/>
      <c r="K34" s="26"/>
      <c r="L34" s="26"/>
      <c r="M34" s="26"/>
      <c r="N34" s="26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  <c r="R34" s="9"/>
    </row>
    <row r="35" spans="1:18" s="7" customFormat="1" x14ac:dyDescent="0.25">
      <c r="A35" s="2"/>
      <c r="B35" s="2"/>
      <c r="C35" s="2"/>
      <c r="D35" s="2"/>
      <c r="E35" s="2"/>
      <c r="F35" s="2"/>
      <c r="G35" s="2"/>
      <c r="H35" s="2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</row>
    <row r="36" spans="1:18" s="7" customFormat="1" x14ac:dyDescent="0.25">
      <c r="A36" s="2"/>
      <c r="B36" s="2"/>
      <c r="C36" s="2"/>
      <c r="D36" s="2"/>
      <c r="E36" s="6"/>
      <c r="F36" s="6"/>
      <c r="G36" s="6"/>
      <c r="H36" s="6"/>
      <c r="I36" s="25"/>
      <c r="J36" s="25"/>
      <c r="K36" s="25"/>
      <c r="L36" s="25"/>
      <c r="M36" s="25"/>
      <c r="N36" s="25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</row>
    <row r="37" spans="1:18" s="7" customFormat="1" x14ac:dyDescent="0.25">
      <c r="A37" s="2"/>
      <c r="B37" s="2"/>
      <c r="C37" s="2"/>
      <c r="D37" s="2"/>
      <c r="E37" s="6"/>
      <c r="F37" s="6"/>
      <c r="G37" s="6"/>
      <c r="H37" s="6"/>
      <c r="I37" s="25"/>
      <c r="J37" s="26"/>
      <c r="K37" s="26"/>
      <c r="L37" s="26"/>
      <c r="M37" s="26"/>
      <c r="N37" s="26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si="2"/>
        <v>#NUM!</v>
      </c>
      <c r="R37" s="9"/>
    </row>
    <row r="38" spans="1:18" s="7" customFormat="1" x14ac:dyDescent="0.25">
      <c r="A38" s="2"/>
      <c r="B38" s="2"/>
      <c r="C38" s="2"/>
      <c r="D38" s="2"/>
      <c r="E38" s="2"/>
      <c r="F38" s="2"/>
      <c r="G38" s="2"/>
      <c r="H38" s="2"/>
      <c r="I38" s="25"/>
      <c r="J38" s="25"/>
      <c r="K38" s="25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ref="Q38:Q59" si="3">SUM(I38:M38)-SUM(O38:P38)</f>
        <v>#NUM!</v>
      </c>
    </row>
    <row r="39" spans="1:18" s="7" customFormat="1" x14ac:dyDescent="0.25">
      <c r="A39" s="2"/>
      <c r="B39" s="2"/>
      <c r="C39" s="2"/>
      <c r="D39" s="2"/>
      <c r="E39" s="2"/>
      <c r="F39" s="2"/>
      <c r="G39" s="2"/>
      <c r="H39" s="2"/>
      <c r="I39" s="25"/>
      <c r="J39" s="25"/>
      <c r="K39" s="23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3"/>
        <v>#NUM!</v>
      </c>
    </row>
    <row r="40" spans="1:18" s="7" customFormat="1" x14ac:dyDescent="0.25">
      <c r="A40" s="2"/>
      <c r="B40" s="2"/>
      <c r="C40" s="2"/>
      <c r="D40" s="2"/>
      <c r="E40" s="2"/>
      <c r="F40" s="2"/>
      <c r="G40" s="2"/>
      <c r="H40" s="2"/>
      <c r="I40" s="23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3"/>
        <v>#NUM!</v>
      </c>
    </row>
    <row r="41" spans="1:18" s="7" customFormat="1" x14ac:dyDescent="0.25">
      <c r="A41" s="2"/>
      <c r="B41" s="2"/>
      <c r="C41" s="2"/>
      <c r="D41" s="2"/>
      <c r="E41" s="2"/>
      <c r="F41" s="2"/>
      <c r="G41" s="2"/>
      <c r="H41" s="2"/>
      <c r="I41" s="25"/>
      <c r="J41" s="25"/>
      <c r="K41" s="25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3"/>
        <v>#NUM!</v>
      </c>
    </row>
    <row r="42" spans="1:18" s="7" customFormat="1" x14ac:dyDescent="0.25">
      <c r="A42" s="2"/>
      <c r="B42" s="2"/>
      <c r="C42" s="2"/>
      <c r="D42" s="2"/>
      <c r="E42" s="2"/>
      <c r="F42" s="2"/>
      <c r="G42" s="2"/>
      <c r="H42" s="2"/>
      <c r="I42" s="23"/>
      <c r="J42" s="25"/>
      <c r="K42" s="23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3"/>
        <v>#NUM!</v>
      </c>
    </row>
    <row r="43" spans="1:18" s="7" customFormat="1" x14ac:dyDescent="0.25">
      <c r="A43" s="2"/>
      <c r="B43" s="2"/>
      <c r="C43" s="2"/>
      <c r="D43" s="2"/>
      <c r="E43" s="2"/>
      <c r="F43" s="2"/>
      <c r="G43" s="2"/>
      <c r="H43" s="2"/>
      <c r="I43" s="25"/>
      <c r="J43" s="25"/>
      <c r="K43" s="25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3"/>
        <v>#NUM!</v>
      </c>
    </row>
    <row r="44" spans="1:18" s="7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3"/>
        <v>#NUM!</v>
      </c>
    </row>
    <row r="45" spans="1:18" s="7" customFormat="1" x14ac:dyDescent="0.25">
      <c r="A45" s="2"/>
      <c r="B45" s="2"/>
      <c r="C45" s="2"/>
      <c r="D45" s="2"/>
      <c r="E45" s="2"/>
      <c r="F45" s="2"/>
      <c r="G45" s="2"/>
      <c r="H45" s="2"/>
      <c r="I45" s="25"/>
      <c r="J45" s="25"/>
      <c r="K45" s="23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3"/>
        <v>#NUM!</v>
      </c>
    </row>
    <row r="46" spans="1:18" s="7" customFormat="1" x14ac:dyDescent="0.25">
      <c r="A46" s="2"/>
      <c r="B46" s="2"/>
      <c r="C46" s="2"/>
      <c r="D46" s="2"/>
      <c r="E46" s="2"/>
      <c r="F46" s="2"/>
      <c r="G46" s="2"/>
      <c r="H46" s="2"/>
      <c r="I46" s="23"/>
      <c r="J46" s="25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3"/>
        <v>#NUM!</v>
      </c>
    </row>
    <row r="47" spans="1:18" s="10" customFormat="1" x14ac:dyDescent="0.25">
      <c r="A47" s="2"/>
      <c r="B47" s="2"/>
      <c r="C47" s="2"/>
      <c r="D47" s="2"/>
      <c r="E47" s="2"/>
      <c r="F47" s="2"/>
      <c r="G47" s="2"/>
      <c r="H47" s="2"/>
      <c r="I47" s="23"/>
      <c r="J47" s="23"/>
      <c r="K47" s="25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3"/>
        <v>#NUM!</v>
      </c>
      <c r="R47" s="7"/>
    </row>
    <row r="48" spans="1:18" s="10" customFormat="1" x14ac:dyDescent="0.25">
      <c r="A48" s="2"/>
      <c r="B48" s="2"/>
      <c r="C48" s="2"/>
      <c r="D48" s="2"/>
      <c r="E48" s="2"/>
      <c r="F48" s="2"/>
      <c r="G48" s="2"/>
      <c r="H48" s="2"/>
      <c r="I48" s="25"/>
      <c r="J48" s="25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3"/>
        <v>#NUM!</v>
      </c>
      <c r="R48" s="7"/>
    </row>
    <row r="49" spans="1:18" s="10" customFormat="1" x14ac:dyDescent="0.25">
      <c r="A49" s="2"/>
      <c r="B49" s="2"/>
      <c r="C49" s="2"/>
      <c r="D49" s="2"/>
      <c r="E49" s="2"/>
      <c r="F49" s="2"/>
      <c r="G49" s="2"/>
      <c r="H49" s="2"/>
      <c r="I49" s="23"/>
      <c r="J49" s="23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3"/>
        <v>#NUM!</v>
      </c>
      <c r="R49" s="7"/>
    </row>
    <row r="50" spans="1:18" s="10" customFormat="1" x14ac:dyDescent="0.25">
      <c r="A50" s="2"/>
      <c r="B50" s="2"/>
      <c r="C50" s="2"/>
      <c r="D50" s="2"/>
      <c r="E50" s="2"/>
      <c r="F50" s="2"/>
      <c r="G50" s="2"/>
      <c r="H50" s="2"/>
      <c r="I50" s="27"/>
      <c r="J50" s="25"/>
      <c r="K50" s="23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3"/>
        <v>#NUM!</v>
      </c>
      <c r="R50" s="7"/>
    </row>
    <row r="51" spans="1:18" s="9" customFormat="1" x14ac:dyDescent="0.25">
      <c r="A51" s="2"/>
      <c r="B51" s="2"/>
      <c r="C51" s="2"/>
      <c r="D51" s="2"/>
      <c r="E51" s="2"/>
      <c r="F51" s="2"/>
      <c r="G51" s="2"/>
      <c r="H51" s="2"/>
      <c r="I51" s="28"/>
      <c r="J51" s="25"/>
      <c r="K51" s="25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3"/>
        <v>#NUM!</v>
      </c>
      <c r="R51" s="7"/>
    </row>
    <row r="52" spans="1:18" s="9" customFormat="1" x14ac:dyDescent="0.25">
      <c r="A52" s="2"/>
      <c r="B52" s="2"/>
      <c r="C52" s="2"/>
      <c r="D52" s="2"/>
      <c r="E52" s="2"/>
      <c r="F52" s="2"/>
      <c r="G52" s="2"/>
      <c r="H52" s="2"/>
      <c r="I52" s="28"/>
      <c r="J52" s="25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3"/>
        <v>#NUM!</v>
      </c>
      <c r="R52" s="7"/>
    </row>
    <row r="53" spans="1:18" s="9" customFormat="1" x14ac:dyDescent="0.25">
      <c r="A53" s="2"/>
      <c r="B53" s="2"/>
      <c r="C53" s="2"/>
      <c r="D53" s="2"/>
      <c r="E53" s="2"/>
      <c r="F53" s="2"/>
      <c r="G53" s="2"/>
      <c r="H53" s="2"/>
      <c r="I53" s="27"/>
      <c r="J53" s="23"/>
      <c r="K53" s="23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3"/>
        <v>#NUM!</v>
      </c>
      <c r="R53" s="7"/>
    </row>
    <row r="54" spans="1:18" s="9" customFormat="1" x14ac:dyDescent="0.25">
      <c r="A54" s="2"/>
      <c r="B54" s="2"/>
      <c r="C54" s="2"/>
      <c r="D54" s="2"/>
      <c r="E54" s="2"/>
      <c r="F54" s="2"/>
      <c r="G54" s="2"/>
      <c r="H54" s="2"/>
      <c r="I54" s="27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3"/>
        <v>#NUM!</v>
      </c>
      <c r="R54" s="7"/>
    </row>
    <row r="55" spans="1:18" s="9" customFormat="1" x14ac:dyDescent="0.25">
      <c r="A55" s="2"/>
      <c r="B55" s="2"/>
      <c r="C55" s="2"/>
      <c r="D55" s="2"/>
      <c r="E55" s="2"/>
      <c r="F55" s="2"/>
      <c r="G55" s="2"/>
      <c r="H55" s="2"/>
      <c r="I55" s="27"/>
      <c r="J55" s="23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3"/>
        <v>#NUM!</v>
      </c>
      <c r="R55" s="7"/>
    </row>
    <row r="56" spans="1:18" s="9" customFormat="1" x14ac:dyDescent="0.25">
      <c r="A56" s="2"/>
      <c r="B56" s="2"/>
      <c r="C56" s="2"/>
      <c r="D56" s="2"/>
      <c r="E56" s="2"/>
      <c r="F56" s="2"/>
      <c r="G56" s="2"/>
      <c r="H56" s="2"/>
      <c r="I56" s="27"/>
      <c r="J56" s="25"/>
      <c r="K56" s="25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3"/>
        <v>#NUM!</v>
      </c>
      <c r="R56" s="7"/>
    </row>
    <row r="57" spans="1:18" s="9" customFormat="1" x14ac:dyDescent="0.25">
      <c r="A57" s="2"/>
      <c r="B57" s="2"/>
      <c r="C57" s="2"/>
      <c r="D57" s="2"/>
      <c r="E57" s="2"/>
      <c r="F57" s="2"/>
      <c r="G57" s="2"/>
      <c r="H57" s="2"/>
      <c r="I57" s="27"/>
      <c r="J57" s="25"/>
      <c r="K57" s="23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3"/>
        <v>#NUM!</v>
      </c>
      <c r="R57" s="7"/>
    </row>
    <row r="58" spans="1:18" s="9" customFormat="1" x14ac:dyDescent="0.25">
      <c r="A58" s="2"/>
      <c r="B58" s="2"/>
      <c r="C58" s="2"/>
      <c r="D58" s="2"/>
      <c r="E58" s="2"/>
      <c r="F58" s="2"/>
      <c r="G58" s="2"/>
      <c r="H58" s="2"/>
      <c r="I58" s="27"/>
      <c r="J58" s="23"/>
      <c r="K58" s="25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3"/>
        <v>#NUM!</v>
      </c>
      <c r="R58" s="7"/>
    </row>
    <row r="59" spans="1:18" s="9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5"/>
      <c r="K59" s="23"/>
      <c r="L59" s="25"/>
      <c r="M59" s="25"/>
      <c r="N59" s="25"/>
      <c r="O59" s="7" t="e">
        <f>IF(OR('Gereden wedstrijden'!$L$7=5,'Gereden wedstrijden'!$L$7=6),LARGE(I59:M59,1),0)</f>
        <v>#NUM!</v>
      </c>
      <c r="P59" s="7">
        <f>IF('Gereden wedstrijden'!$L$7=6,LARGE(I59:M59,2),0)</f>
        <v>0</v>
      </c>
      <c r="Q59" s="7" t="e">
        <f t="shared" si="3"/>
        <v>#NUM!</v>
      </c>
      <c r="R59" s="7"/>
    </row>
    <row r="60" spans="1:18" s="6" customFormat="1" x14ac:dyDescent="0.25">
      <c r="A60" s="2"/>
      <c r="B60" s="2"/>
      <c r="C60" s="2"/>
      <c r="D60" s="2"/>
      <c r="E60" s="2"/>
      <c r="F60" s="2"/>
      <c r="G60" s="2"/>
      <c r="H60" s="2"/>
      <c r="I60" s="27"/>
      <c r="J60" s="27"/>
      <c r="K60" s="27"/>
      <c r="L60" s="27"/>
      <c r="M60" s="27"/>
      <c r="N60" s="27"/>
      <c r="O60" s="2"/>
      <c r="P60" s="2"/>
      <c r="Q60" s="2"/>
      <c r="R60" s="2"/>
    </row>
    <row r="61" spans="1:18" s="6" customFormat="1" x14ac:dyDescent="0.25">
      <c r="A61" s="2"/>
      <c r="B61" s="2"/>
      <c r="C61" s="2"/>
      <c r="D61" s="2"/>
      <c r="E61" s="2"/>
      <c r="F61" s="2"/>
      <c r="G61" s="2"/>
      <c r="H61" s="2"/>
      <c r="I61" s="27"/>
      <c r="J61" s="28"/>
      <c r="K61" s="28"/>
      <c r="L61" s="28"/>
      <c r="M61" s="28"/>
      <c r="N61" s="28"/>
    </row>
    <row r="62" spans="1:18" s="6" customFormat="1" x14ac:dyDescent="0.25">
      <c r="A62" s="2"/>
      <c r="B62" s="2"/>
      <c r="C62" s="2"/>
      <c r="D62" s="2"/>
      <c r="E62" s="2"/>
      <c r="F62" s="2"/>
      <c r="G62" s="2"/>
      <c r="H62" s="2"/>
      <c r="I62" s="27"/>
      <c r="J62" s="28"/>
      <c r="K62" s="28"/>
      <c r="L62" s="28"/>
      <c r="M62" s="28"/>
      <c r="N62" s="28"/>
    </row>
  </sheetData>
  <sortState ref="B4:R22">
    <sortCondition ref="Q4:Q22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B4" sqref="B4:G8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8.140625" style="2" bestFit="1" customWidth="1"/>
    <col min="4" max="4" width="19.140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4.140625" style="2" customWidth="1"/>
    <col min="9" max="11" width="12.7109375" style="27" customWidth="1"/>
    <col min="12" max="12" width="13.28515625" style="27" bestFit="1" customWidth="1"/>
    <col min="13" max="13" width="12.7109375" style="27" customWidth="1"/>
    <col min="14" max="14" width="12.710937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42316</v>
      </c>
      <c r="K2" s="24">
        <v>42330</v>
      </c>
      <c r="L2" s="24">
        <v>42351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574</v>
      </c>
      <c r="C4" s="37" t="s">
        <v>550</v>
      </c>
      <c r="D4" s="37" t="s">
        <v>575</v>
      </c>
      <c r="F4" s="37" t="s">
        <v>354</v>
      </c>
      <c r="G4" s="37" t="s">
        <v>27</v>
      </c>
      <c r="H4" s="38" t="s">
        <v>79</v>
      </c>
      <c r="I4" s="40">
        <v>99</v>
      </c>
      <c r="J4" s="40">
        <v>1</v>
      </c>
      <c r="K4" s="39">
        <v>2</v>
      </c>
      <c r="L4" s="39">
        <v>2</v>
      </c>
      <c r="M4" s="39">
        <v>1</v>
      </c>
      <c r="N4" s="39">
        <f>SUM(I4:M4)</f>
        <v>105</v>
      </c>
      <c r="O4" s="37">
        <f>IF(OR('Gereden wedstrijden'!$L$7=5,'Gereden wedstrijden'!$L$7=5),LARGE(I4:M4,1),0)</f>
        <v>99</v>
      </c>
      <c r="P4" s="37">
        <f>IF('Gereden wedstrijden'!$L$7=5,LARGE(I4:M4,2),0)</f>
        <v>2</v>
      </c>
      <c r="Q4" s="37">
        <f>SUM(I4:M4)-SUM(O4:P4)</f>
        <v>4</v>
      </c>
      <c r="R4" s="37" t="s">
        <v>625</v>
      </c>
    </row>
    <row r="5" spans="1:18" s="41" customFormat="1" x14ac:dyDescent="0.25">
      <c r="A5" s="41">
        <v>2</v>
      </c>
      <c r="B5" s="41" t="s">
        <v>351</v>
      </c>
      <c r="C5" s="41" t="s">
        <v>352</v>
      </c>
      <c r="D5" s="41" t="s">
        <v>353</v>
      </c>
      <c r="F5" s="41" t="s">
        <v>354</v>
      </c>
      <c r="G5" s="41" t="s">
        <v>27</v>
      </c>
      <c r="H5" s="41" t="s">
        <v>137</v>
      </c>
      <c r="I5" s="44">
        <v>1</v>
      </c>
      <c r="J5" s="43">
        <v>8</v>
      </c>
      <c r="K5" s="43">
        <v>3</v>
      </c>
      <c r="L5" s="44">
        <v>1</v>
      </c>
      <c r="M5" s="44">
        <v>11</v>
      </c>
      <c r="N5" s="44">
        <f>SUM(I5:M5)</f>
        <v>24</v>
      </c>
      <c r="O5" s="41">
        <f>IF(OR('Gereden wedstrijden'!$L$7=5,'Gereden wedstrijden'!$L$7=5),LARGE(I5:M5,1),0)</f>
        <v>11</v>
      </c>
      <c r="P5" s="41">
        <f>IF('Gereden wedstrijden'!$L$7=5,LARGE(I5:M5,2),0)</f>
        <v>8</v>
      </c>
      <c r="Q5" s="41">
        <f>SUM(I5:M5)-SUM(O5:P5)</f>
        <v>5</v>
      </c>
      <c r="R5" s="41" t="s">
        <v>626</v>
      </c>
    </row>
    <row r="6" spans="1:18" s="41" customFormat="1" x14ac:dyDescent="0.25">
      <c r="A6" s="41">
        <v>3</v>
      </c>
      <c r="B6" s="41" t="s">
        <v>358</v>
      </c>
      <c r="C6" s="41" t="s">
        <v>69</v>
      </c>
      <c r="D6" s="41" t="s">
        <v>359</v>
      </c>
      <c r="F6" s="41" t="s">
        <v>354</v>
      </c>
      <c r="G6" s="41" t="s">
        <v>27</v>
      </c>
      <c r="H6" s="41" t="s">
        <v>137</v>
      </c>
      <c r="I6" s="44">
        <v>3</v>
      </c>
      <c r="J6" s="44">
        <v>3</v>
      </c>
      <c r="K6" s="43">
        <v>1</v>
      </c>
      <c r="L6" s="44">
        <v>3</v>
      </c>
      <c r="M6" s="44">
        <v>2</v>
      </c>
      <c r="N6" s="44">
        <f>SUM(I6:M6)</f>
        <v>12</v>
      </c>
      <c r="O6" s="41">
        <f>IF(OR('Gereden wedstrijden'!$L$7=5,'Gereden wedstrijden'!$L$7=5),LARGE(I6:M6,1),0)</f>
        <v>3</v>
      </c>
      <c r="P6" s="41">
        <f>IF('Gereden wedstrijden'!$L$7=5,LARGE(I6:M6,2),0)</f>
        <v>3</v>
      </c>
      <c r="Q6" s="41">
        <f>SUM(I6:M6)-SUM(O6:P6)</f>
        <v>6</v>
      </c>
      <c r="R6" s="41" t="s">
        <v>626</v>
      </c>
    </row>
    <row r="7" spans="1:18" s="41" customFormat="1" x14ac:dyDescent="0.25">
      <c r="A7" s="41">
        <v>4</v>
      </c>
      <c r="B7" s="41" t="s">
        <v>355</v>
      </c>
      <c r="C7" s="41" t="s">
        <v>356</v>
      </c>
      <c r="D7" s="41" t="s">
        <v>357</v>
      </c>
      <c r="F7" s="41" t="s">
        <v>354</v>
      </c>
      <c r="G7" s="41" t="s">
        <v>27</v>
      </c>
      <c r="H7" s="41" t="s">
        <v>314</v>
      </c>
      <c r="I7" s="43">
        <v>2</v>
      </c>
      <c r="J7" s="44">
        <v>2</v>
      </c>
      <c r="K7" s="44">
        <v>5</v>
      </c>
      <c r="L7" s="44">
        <v>4</v>
      </c>
      <c r="M7" s="44">
        <v>3</v>
      </c>
      <c r="N7" s="44">
        <f>SUM(I7:M7)</f>
        <v>16</v>
      </c>
      <c r="O7" s="41">
        <f>IF(OR('Gereden wedstrijden'!$L$7=5,'Gereden wedstrijden'!$L$7=5),LARGE(I7:M7,1),0)</f>
        <v>5</v>
      </c>
      <c r="P7" s="41">
        <f>IF('Gereden wedstrijden'!$L$7=5,LARGE(I7:M7,2),0)</f>
        <v>4</v>
      </c>
      <c r="Q7" s="41">
        <f>SUM(I7:M7)-SUM(O7:P7)</f>
        <v>7</v>
      </c>
      <c r="R7" s="41" t="s">
        <v>626</v>
      </c>
    </row>
    <row r="8" spans="1:18" s="41" customFormat="1" x14ac:dyDescent="0.25">
      <c r="A8" s="41">
        <v>5</v>
      </c>
      <c r="B8" s="41" t="s">
        <v>368</v>
      </c>
      <c r="C8" s="41" t="s">
        <v>312</v>
      </c>
      <c r="D8" s="41" t="s">
        <v>369</v>
      </c>
      <c r="F8" s="41" t="s">
        <v>354</v>
      </c>
      <c r="G8" s="41" t="s">
        <v>27</v>
      </c>
      <c r="H8" s="41" t="s">
        <v>314</v>
      </c>
      <c r="I8" s="44">
        <v>7</v>
      </c>
      <c r="J8" s="44">
        <v>6</v>
      </c>
      <c r="K8" s="43">
        <v>8</v>
      </c>
      <c r="L8" s="44">
        <v>5</v>
      </c>
      <c r="M8" s="44">
        <v>5</v>
      </c>
      <c r="N8" s="44">
        <f>SUM(I8:M8)</f>
        <v>31</v>
      </c>
      <c r="O8" s="41">
        <f>IF(OR('Gereden wedstrijden'!$L$7=5,'Gereden wedstrijden'!$L$7=5),LARGE(I8:M8,1),0)</f>
        <v>8</v>
      </c>
      <c r="P8" s="41">
        <f>IF('Gereden wedstrijden'!$L$7=5,LARGE(I8:M8,2),0)</f>
        <v>7</v>
      </c>
      <c r="Q8" s="41">
        <f>SUM(I8:M8)-SUM(O8:P8)</f>
        <v>16</v>
      </c>
      <c r="R8" s="41" t="s">
        <v>626</v>
      </c>
    </row>
    <row r="9" spans="1:18" s="50" customFormat="1" x14ac:dyDescent="0.25">
      <c r="I9" s="52"/>
      <c r="J9" s="52"/>
      <c r="K9" s="51"/>
      <c r="L9" s="52"/>
      <c r="M9" s="52"/>
      <c r="N9" s="52"/>
    </row>
    <row r="10" spans="1:18" s="7" customFormat="1" x14ac:dyDescent="0.25">
      <c r="A10" s="7">
        <v>6</v>
      </c>
      <c r="B10" s="7" t="s">
        <v>365</v>
      </c>
      <c r="C10" s="7" t="s">
        <v>366</v>
      </c>
      <c r="D10" s="7" t="s">
        <v>367</v>
      </c>
      <c r="F10" s="7" t="s">
        <v>354</v>
      </c>
      <c r="G10" s="7" t="s">
        <v>27</v>
      </c>
      <c r="H10" s="7" t="s">
        <v>320</v>
      </c>
      <c r="I10" s="23">
        <v>6</v>
      </c>
      <c r="J10" s="23">
        <v>4</v>
      </c>
      <c r="K10" s="23">
        <v>6</v>
      </c>
      <c r="L10" s="25">
        <v>6</v>
      </c>
      <c r="M10" s="25">
        <v>7</v>
      </c>
      <c r="N10" s="25">
        <f t="shared" ref="N10:N17" si="0">SUM(I10:M10)</f>
        <v>29</v>
      </c>
      <c r="O10" s="7">
        <f>IF(OR('Gereden wedstrijden'!$L$7=5,'Gereden wedstrijden'!$L$7=5),LARGE(I10:M10,1),0)</f>
        <v>7</v>
      </c>
      <c r="P10" s="7">
        <f>IF('Gereden wedstrijden'!$L$7=5,LARGE(I10:M10,2),0)</f>
        <v>6</v>
      </c>
      <c r="Q10" s="7">
        <f t="shared" ref="Q10:Q18" si="1">SUM(I10:M10)-SUM(O10:P10)</f>
        <v>16</v>
      </c>
    </row>
    <row r="11" spans="1:18" s="7" customFormat="1" x14ac:dyDescent="0.25">
      <c r="A11" s="7">
        <v>7</v>
      </c>
      <c r="B11" s="7" t="s">
        <v>362</v>
      </c>
      <c r="C11" s="7" t="s">
        <v>363</v>
      </c>
      <c r="D11" s="7" t="s">
        <v>364</v>
      </c>
      <c r="F11" s="7" t="s">
        <v>354</v>
      </c>
      <c r="G11" s="7" t="s">
        <v>27</v>
      </c>
      <c r="H11" s="7" t="s">
        <v>170</v>
      </c>
      <c r="I11" s="25">
        <v>5</v>
      </c>
      <c r="J11" s="23">
        <v>7</v>
      </c>
      <c r="K11" s="23">
        <v>4</v>
      </c>
      <c r="L11" s="25">
        <v>8</v>
      </c>
      <c r="M11" s="25">
        <v>10</v>
      </c>
      <c r="N11" s="25">
        <f t="shared" si="0"/>
        <v>34</v>
      </c>
      <c r="O11" s="7">
        <f>IF(OR('Gereden wedstrijden'!$L$7=5,'Gereden wedstrijden'!$L$7=5),LARGE(I11:M11,1),0)</f>
        <v>10</v>
      </c>
      <c r="P11" s="7">
        <f>IF('Gereden wedstrijden'!$L$7=5,LARGE(I11:M11,2),0)</f>
        <v>8</v>
      </c>
      <c r="Q11" s="7">
        <f t="shared" si="1"/>
        <v>16</v>
      </c>
    </row>
    <row r="12" spans="1:18" s="7" customFormat="1" x14ac:dyDescent="0.25">
      <c r="A12" s="7">
        <v>8</v>
      </c>
      <c r="B12" s="7" t="s">
        <v>360</v>
      </c>
      <c r="C12" s="7" t="s">
        <v>328</v>
      </c>
      <c r="D12" s="7" t="s">
        <v>361</v>
      </c>
      <c r="F12" s="7" t="s">
        <v>354</v>
      </c>
      <c r="G12" s="7" t="s">
        <v>27</v>
      </c>
      <c r="H12" s="7" t="s">
        <v>137</v>
      </c>
      <c r="I12" s="23">
        <v>4</v>
      </c>
      <c r="J12" s="25">
        <v>5</v>
      </c>
      <c r="K12" s="23">
        <v>7</v>
      </c>
      <c r="L12" s="25">
        <v>99</v>
      </c>
      <c r="M12" s="25">
        <v>99</v>
      </c>
      <c r="N12" s="25">
        <f t="shared" si="0"/>
        <v>214</v>
      </c>
      <c r="O12" s="7">
        <f>IF(OR('Gereden wedstrijden'!$L$7=5,'Gereden wedstrijden'!$L$7=5),LARGE(I12:M12,1),0)</f>
        <v>99</v>
      </c>
      <c r="P12" s="7">
        <f>IF('Gereden wedstrijden'!$L$7=5,LARGE(I12:M12,2),0)</f>
        <v>99</v>
      </c>
      <c r="Q12" s="7">
        <f t="shared" si="1"/>
        <v>16</v>
      </c>
    </row>
    <row r="13" spans="1:18" s="7" customFormat="1" x14ac:dyDescent="0.25">
      <c r="A13" s="7">
        <v>9</v>
      </c>
      <c r="B13" s="7" t="s">
        <v>370</v>
      </c>
      <c r="C13" s="7" t="s">
        <v>371</v>
      </c>
      <c r="D13" s="7" t="s">
        <v>372</v>
      </c>
      <c r="F13" s="7" t="s">
        <v>354</v>
      </c>
      <c r="G13" s="7" t="s">
        <v>27</v>
      </c>
      <c r="H13" s="7" t="s">
        <v>156</v>
      </c>
      <c r="I13" s="23">
        <v>8</v>
      </c>
      <c r="J13" s="23">
        <v>8</v>
      </c>
      <c r="K13" s="23">
        <v>9</v>
      </c>
      <c r="L13" s="25">
        <v>99</v>
      </c>
      <c r="M13" s="25">
        <v>6</v>
      </c>
      <c r="N13" s="25">
        <f t="shared" si="0"/>
        <v>130</v>
      </c>
      <c r="O13" s="7">
        <f>IF(OR('Gereden wedstrijden'!$L$7=5,'Gereden wedstrijden'!$L$7=5),LARGE(I13:M13,1),0)</f>
        <v>99</v>
      </c>
      <c r="P13" s="7">
        <f>IF('Gereden wedstrijden'!$L$7=5,LARGE(I13:M13,2),0)</f>
        <v>9</v>
      </c>
      <c r="Q13" s="7">
        <f t="shared" si="1"/>
        <v>22</v>
      </c>
    </row>
    <row r="14" spans="1:18" s="7" customFormat="1" x14ac:dyDescent="0.25">
      <c r="A14" s="7">
        <v>10</v>
      </c>
      <c r="B14" s="7" t="s">
        <v>576</v>
      </c>
      <c r="C14" s="7" t="s">
        <v>577</v>
      </c>
      <c r="D14" s="7" t="s">
        <v>578</v>
      </c>
      <c r="F14" s="7" t="s">
        <v>354</v>
      </c>
      <c r="G14" s="7" t="s">
        <v>27</v>
      </c>
      <c r="H14" s="8" t="s">
        <v>170</v>
      </c>
      <c r="I14" s="23">
        <v>99</v>
      </c>
      <c r="J14" s="25">
        <v>10</v>
      </c>
      <c r="K14" s="23">
        <v>10</v>
      </c>
      <c r="L14" s="25">
        <v>7</v>
      </c>
      <c r="M14" s="25">
        <v>9</v>
      </c>
      <c r="N14" s="25">
        <f t="shared" si="0"/>
        <v>135</v>
      </c>
      <c r="O14" s="7">
        <f>IF(OR('Gereden wedstrijden'!$L$7=5,'Gereden wedstrijden'!$L$7=5),LARGE(I14:M14,1),0)</f>
        <v>99</v>
      </c>
      <c r="P14" s="7">
        <f>IF('Gereden wedstrijden'!$L$7=5,LARGE(I14:M14,2),0)</f>
        <v>10</v>
      </c>
      <c r="Q14" s="7">
        <f t="shared" si="1"/>
        <v>26</v>
      </c>
    </row>
    <row r="15" spans="1:18" s="7" customFormat="1" x14ac:dyDescent="0.25">
      <c r="A15" s="7">
        <v>11</v>
      </c>
      <c r="B15" s="7" t="s">
        <v>373</v>
      </c>
      <c r="C15" s="7" t="s">
        <v>374</v>
      </c>
      <c r="D15" s="7" t="s">
        <v>375</v>
      </c>
      <c r="F15" s="7" t="s">
        <v>354</v>
      </c>
      <c r="G15" s="7" t="s">
        <v>27</v>
      </c>
      <c r="H15" s="7" t="s">
        <v>170</v>
      </c>
      <c r="I15" s="25">
        <v>9</v>
      </c>
      <c r="J15" s="25">
        <v>11</v>
      </c>
      <c r="K15" s="23">
        <v>11</v>
      </c>
      <c r="L15" s="25">
        <v>9</v>
      </c>
      <c r="M15" s="25">
        <v>12</v>
      </c>
      <c r="N15" s="25">
        <f t="shared" si="0"/>
        <v>52</v>
      </c>
      <c r="O15" s="7">
        <f>IF(OR('Gereden wedstrijden'!$L$7=5,'Gereden wedstrijden'!$L$7=5),LARGE(I15:M15,1),0)</f>
        <v>12</v>
      </c>
      <c r="P15" s="7">
        <f>IF('Gereden wedstrijden'!$L$7=5,LARGE(I15:M15,2),0)</f>
        <v>11</v>
      </c>
      <c r="Q15" s="7">
        <f t="shared" si="1"/>
        <v>29</v>
      </c>
    </row>
    <row r="16" spans="1:18" s="7" customFormat="1" x14ac:dyDescent="0.25">
      <c r="A16" s="7">
        <v>12</v>
      </c>
      <c r="B16" s="7" t="s">
        <v>324</v>
      </c>
      <c r="C16" s="7" t="s">
        <v>653</v>
      </c>
      <c r="D16" s="7" t="s">
        <v>326</v>
      </c>
      <c r="F16" s="7" t="s">
        <v>354</v>
      </c>
      <c r="G16" s="7" t="s">
        <v>27</v>
      </c>
      <c r="H16" s="7" t="s">
        <v>581</v>
      </c>
      <c r="I16" s="25">
        <v>99</v>
      </c>
      <c r="J16" s="25">
        <v>99</v>
      </c>
      <c r="K16" s="23">
        <v>99</v>
      </c>
      <c r="L16" s="25">
        <v>99</v>
      </c>
      <c r="M16" s="25">
        <v>4</v>
      </c>
      <c r="N16" s="25">
        <f t="shared" si="0"/>
        <v>400</v>
      </c>
      <c r="O16" s="7">
        <f>IF(OR('Gereden wedstrijden'!$L$7=5,'Gereden wedstrijden'!$L$7=5),LARGE(I16:M16,1),0)</f>
        <v>99</v>
      </c>
      <c r="P16" s="7">
        <f>IF('Gereden wedstrijden'!$L$7=5,LARGE(I16:M16,2),0)</f>
        <v>99</v>
      </c>
      <c r="Q16" s="7">
        <f t="shared" si="1"/>
        <v>202</v>
      </c>
    </row>
    <row r="17" spans="1:17" s="7" customFormat="1" x14ac:dyDescent="0.25">
      <c r="A17" s="7">
        <v>13</v>
      </c>
      <c r="B17" s="7" t="s">
        <v>327</v>
      </c>
      <c r="C17" s="7" t="s">
        <v>328</v>
      </c>
      <c r="D17" s="7" t="s">
        <v>654</v>
      </c>
      <c r="F17" s="7" t="s">
        <v>354</v>
      </c>
      <c r="G17" s="7" t="s">
        <v>27</v>
      </c>
      <c r="H17" s="7" t="s">
        <v>137</v>
      </c>
      <c r="I17" s="25">
        <v>99</v>
      </c>
      <c r="J17" s="25">
        <v>99</v>
      </c>
      <c r="K17" s="23">
        <v>99</v>
      </c>
      <c r="L17" s="25">
        <v>99</v>
      </c>
      <c r="M17" s="25">
        <v>8</v>
      </c>
      <c r="N17" s="25">
        <f t="shared" si="0"/>
        <v>404</v>
      </c>
      <c r="O17" s="7">
        <f>IF(OR('Gereden wedstrijden'!$L$7=5,'Gereden wedstrijden'!$L$7=5),LARGE(I17:M17,1),0)</f>
        <v>99</v>
      </c>
      <c r="P17" s="7">
        <f>IF('Gereden wedstrijden'!$L$7=5,LARGE(I17:M17,2),0)</f>
        <v>99</v>
      </c>
      <c r="Q17" s="7">
        <f t="shared" si="1"/>
        <v>206</v>
      </c>
    </row>
    <row r="18" spans="1:17" s="7" customFormat="1" x14ac:dyDescent="0.25"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1"/>
        <v>#NUM!</v>
      </c>
    </row>
    <row r="19" spans="1:17" s="7" customFormat="1" x14ac:dyDescent="0.25">
      <c r="A19" s="37" t="s">
        <v>620</v>
      </c>
      <c r="F19" s="8"/>
      <c r="G19" s="8"/>
      <c r="H19" s="8"/>
      <c r="I19" s="23"/>
      <c r="J19" s="25"/>
      <c r="K19" s="25"/>
      <c r="L19" s="25"/>
      <c r="M19" s="25"/>
      <c r="N19" s="25"/>
      <c r="O19" s="7" t="e">
        <f>IF(OR('Gereden wedstrijden'!$L$7=5,'Gereden wedstrijden'!$L$7=6),LARGE(J19:M19,1),0)</f>
        <v>#NUM!</v>
      </c>
      <c r="P19" s="7">
        <f>IF('Gereden wedstrijden'!$L$7=6,LARGE(J19:M19,2),0)</f>
        <v>0</v>
      </c>
      <c r="Q19" s="7" t="e">
        <f t="shared" ref="Q19:Q26" si="2">SUM(J19:M19)-SUM(O19:P19)</f>
        <v>#NUM!</v>
      </c>
    </row>
    <row r="20" spans="1:17" s="7" customFormat="1" x14ac:dyDescent="0.25">
      <c r="C20" s="8"/>
      <c r="G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wedstrijden'!$L$7=6),LARGE(J20:M20,1),0)</f>
        <v>#NUM!</v>
      </c>
      <c r="P20" s="7">
        <f>IF('Gereden wedstrijden'!$L$7=6,LARGE(J20:M20,2),0)</f>
        <v>0</v>
      </c>
      <c r="Q20" s="7" t="e">
        <f t="shared" si="2"/>
        <v>#NUM!</v>
      </c>
    </row>
    <row r="21" spans="1:17" s="7" customFormat="1" x14ac:dyDescent="0.25">
      <c r="E21" s="9"/>
      <c r="F21" s="9"/>
      <c r="G21" s="9"/>
      <c r="H21" s="9"/>
      <c r="I21" s="25"/>
      <c r="J21" s="25"/>
      <c r="K21" s="23"/>
      <c r="L21" s="25"/>
      <c r="M21" s="25"/>
      <c r="N21" s="25"/>
      <c r="O21" s="7" t="e">
        <f>IF(OR('Gereden wedstrijden'!$L$7=5,'Gereden wedstrijden'!$L$7=6),LARGE(J21:M21,1),0)</f>
        <v>#NUM!</v>
      </c>
      <c r="P21" s="7">
        <f>IF('Gereden wedstrijden'!$L$7=6,LARGE(J21:M21,2),0)</f>
        <v>0</v>
      </c>
      <c r="Q21" s="7" t="e">
        <f t="shared" si="2"/>
        <v>#NUM!</v>
      </c>
    </row>
    <row r="22" spans="1:17" s="7" customFormat="1" x14ac:dyDescent="0.25">
      <c r="F22" s="8"/>
      <c r="G22" s="8"/>
      <c r="I22" s="25"/>
      <c r="J22" s="25"/>
      <c r="K22" s="23"/>
      <c r="L22" s="25"/>
      <c r="M22" s="25"/>
      <c r="N22" s="25"/>
      <c r="O22" s="7" t="e">
        <f>IF(OR('Gereden wedstrijden'!$L$7=5,'Gereden wedstrijden'!$L$7=6),LARGE(J22:M22,1),0)</f>
        <v>#NUM!</v>
      </c>
      <c r="P22" s="7">
        <f>IF('Gereden wedstrijden'!$L$7=6,LARGE(J22:M22,2),0)</f>
        <v>0</v>
      </c>
      <c r="Q22" s="7" t="e">
        <f t="shared" si="2"/>
        <v>#NUM!</v>
      </c>
    </row>
    <row r="23" spans="1:17" s="7" customFormat="1" x14ac:dyDescent="0.25">
      <c r="C23" s="8"/>
      <c r="G23" s="8"/>
      <c r="I23" s="25"/>
      <c r="J23" s="25"/>
      <c r="K23" s="25"/>
      <c r="L23" s="25"/>
      <c r="M23" s="25"/>
      <c r="N23" s="25"/>
      <c r="O23" s="7" t="e">
        <f>IF(OR('Gereden wedstrijden'!$L$7=5,'Gereden wedstrijden'!$L$7=6),LARGE(J23:M23,1),0)</f>
        <v>#NUM!</v>
      </c>
      <c r="P23" s="7">
        <f>IF('Gereden wedstrijden'!$L$7=6,LARGE(J23:M23,2),0)</f>
        <v>0</v>
      </c>
      <c r="Q23" s="7" t="e">
        <f t="shared" si="2"/>
        <v>#NUM!</v>
      </c>
    </row>
    <row r="24" spans="1:17" s="7" customFormat="1" x14ac:dyDescent="0.25">
      <c r="G24" s="8"/>
      <c r="I24" s="23"/>
      <c r="J24" s="23"/>
      <c r="K24" s="23"/>
      <c r="L24" s="25"/>
      <c r="M24" s="25"/>
      <c r="N24" s="25"/>
      <c r="O24" s="7" t="e">
        <f>IF(OR('Gereden wedstrijden'!$L$7=5,'Gereden wedstrijden'!$L$7=6),LARGE(J24:M24,1),0)</f>
        <v>#NUM!</v>
      </c>
      <c r="P24" s="7">
        <f>IF('Gereden wedstrijden'!$L$7=6,LARGE(J24:M24,2),0)</f>
        <v>0</v>
      </c>
      <c r="Q24" s="7" t="e">
        <f t="shared" si="2"/>
        <v>#NUM!</v>
      </c>
    </row>
    <row r="25" spans="1:17" s="7" customFormat="1" x14ac:dyDescent="0.25">
      <c r="C25" s="8"/>
      <c r="D25" s="8"/>
      <c r="F25" s="8"/>
      <c r="G25" s="8"/>
      <c r="H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wedstrijden'!$L$7=6),LARGE(J25:M25,1),0)</f>
        <v>#NUM!</v>
      </c>
      <c r="P25" s="7">
        <f>IF('Gereden wedstrijden'!$L$7=6,LARGE(J25:M25,2),0)</f>
        <v>0</v>
      </c>
      <c r="Q25" s="7" t="e">
        <f t="shared" si="2"/>
        <v>#NUM!</v>
      </c>
    </row>
    <row r="26" spans="1:17" s="7" customFormat="1" x14ac:dyDescent="0.25">
      <c r="G26" s="8"/>
      <c r="I26" s="25"/>
      <c r="J26" s="25"/>
      <c r="K26" s="23"/>
      <c r="L26" s="25"/>
      <c r="M26" s="25"/>
      <c r="N26" s="25"/>
      <c r="O26" s="7" t="e">
        <f>IF(OR('Gereden wedstrijden'!$L$7=5,'Gereden wedstrijden'!$L$7=6),LARGE(J26:M26,1),0)</f>
        <v>#NUM!</v>
      </c>
      <c r="P26" s="7">
        <f>IF('Gereden wedstrijden'!$L$7=6,LARGE(J26:M26,2),0)</f>
        <v>0</v>
      </c>
      <c r="Q26" s="7" t="e">
        <f t="shared" si="2"/>
        <v>#NUM!</v>
      </c>
    </row>
    <row r="27" spans="1:17" s="7" customFormat="1" x14ac:dyDescent="0.25">
      <c r="G27" s="8"/>
      <c r="H27" s="8"/>
      <c r="I27" s="26"/>
      <c r="J27" s="25"/>
      <c r="K27" s="25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ref="Q27:Q60" si="3">SUM(I27:M27)-SUM(O27:P27)</f>
        <v>#NUM!</v>
      </c>
    </row>
    <row r="28" spans="1:17" s="7" customFormat="1" x14ac:dyDescent="0.25">
      <c r="C28" s="8"/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3"/>
        <v>#NUM!</v>
      </c>
    </row>
    <row r="29" spans="1:17" s="7" customFormat="1" x14ac:dyDescent="0.25">
      <c r="G29" s="8"/>
      <c r="I29" s="23"/>
      <c r="J29" s="25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3"/>
        <v>#NUM!</v>
      </c>
    </row>
    <row r="30" spans="1:17" s="7" customFormat="1" x14ac:dyDescent="0.25">
      <c r="F30" s="8"/>
      <c r="G30" s="8"/>
      <c r="H30" s="8"/>
      <c r="I30" s="26"/>
      <c r="J30" s="23"/>
      <c r="K30" s="23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3"/>
        <v>#NUM!</v>
      </c>
    </row>
    <row r="31" spans="1:17" s="7" customFormat="1" x14ac:dyDescent="0.25">
      <c r="G31" s="8"/>
      <c r="I31" s="25"/>
      <c r="J31" s="23"/>
      <c r="K31" s="23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3"/>
        <v>#NUM!</v>
      </c>
    </row>
    <row r="32" spans="1:17" s="7" customFormat="1" x14ac:dyDescent="0.25">
      <c r="G32" s="8"/>
      <c r="H32" s="8"/>
      <c r="I32" s="25"/>
      <c r="J32" s="23"/>
      <c r="K32" s="25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3"/>
        <v>#NUM!</v>
      </c>
    </row>
    <row r="33" spans="1:18" s="7" customFormat="1" x14ac:dyDescent="0.25">
      <c r="G33" s="8"/>
      <c r="I33" s="23"/>
      <c r="J33" s="25"/>
      <c r="K33" s="25"/>
      <c r="L33" s="25"/>
      <c r="M33" s="25"/>
      <c r="N33" s="25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3"/>
        <v>#NUM!</v>
      </c>
    </row>
    <row r="34" spans="1:18" s="7" customFormat="1" x14ac:dyDescent="0.25">
      <c r="G34" s="8"/>
      <c r="I34" s="25"/>
      <c r="J34" s="25"/>
      <c r="K34" s="23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3"/>
        <v>#NUM!</v>
      </c>
    </row>
    <row r="35" spans="1:18" s="7" customFormat="1" x14ac:dyDescent="0.25">
      <c r="F35" s="8"/>
      <c r="G35" s="8"/>
      <c r="H35" s="8"/>
      <c r="I35" s="25"/>
      <c r="J35" s="26"/>
      <c r="K35" s="26"/>
      <c r="L35" s="26"/>
      <c r="M35" s="26"/>
      <c r="N35" s="26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3"/>
        <v>#NUM!</v>
      </c>
      <c r="R35" s="9"/>
    </row>
    <row r="36" spans="1:18" s="7" customFormat="1" x14ac:dyDescent="0.25">
      <c r="G36" s="8"/>
      <c r="I36" s="25"/>
      <c r="J36" s="25"/>
      <c r="K36" s="25"/>
      <c r="L36" s="25"/>
      <c r="M36" s="25"/>
      <c r="N36" s="25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3"/>
        <v>#NUM!</v>
      </c>
    </row>
    <row r="37" spans="1:18" s="7" customFormat="1" x14ac:dyDescent="0.25">
      <c r="A37" s="2"/>
      <c r="B37" s="2"/>
      <c r="C37" s="2"/>
      <c r="D37" s="2"/>
      <c r="G37" s="8"/>
      <c r="I37" s="23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si="3"/>
        <v>#NUM!</v>
      </c>
    </row>
    <row r="38" spans="1:18" s="7" customFormat="1" x14ac:dyDescent="0.25">
      <c r="A38" s="6"/>
      <c r="B38" s="6"/>
      <c r="C38" s="6"/>
      <c r="D38" s="6"/>
      <c r="G38" s="8"/>
      <c r="I38" s="23"/>
      <c r="J38" s="26"/>
      <c r="K38" s="26"/>
      <c r="L38" s="26"/>
      <c r="M38" s="26"/>
      <c r="N38" s="26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3"/>
        <v>#NUM!</v>
      </c>
      <c r="R38" s="9"/>
    </row>
    <row r="39" spans="1:18" s="7" customFormat="1" x14ac:dyDescent="0.25">
      <c r="A39" s="6"/>
      <c r="B39" s="6"/>
      <c r="C39" s="6"/>
      <c r="D39" s="6"/>
      <c r="G39" s="8"/>
      <c r="I39" s="25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3"/>
        <v>#NUM!</v>
      </c>
    </row>
    <row r="40" spans="1:18" s="7" customFormat="1" x14ac:dyDescent="0.25">
      <c r="A40" s="2"/>
      <c r="B40" s="2"/>
      <c r="C40" s="2"/>
      <c r="D40" s="2"/>
      <c r="G40" s="8"/>
      <c r="I40" s="25"/>
      <c r="J40" s="25"/>
      <c r="K40" s="23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3"/>
        <v>#NUM!</v>
      </c>
    </row>
    <row r="41" spans="1:18" s="7" customFormat="1" x14ac:dyDescent="0.25">
      <c r="A41" s="2"/>
      <c r="B41" s="2"/>
      <c r="C41" s="2"/>
      <c r="D41" s="2"/>
      <c r="G41" s="8"/>
      <c r="I41" s="25"/>
      <c r="J41" s="25"/>
      <c r="K41" s="25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3"/>
        <v>#NUM!</v>
      </c>
    </row>
    <row r="42" spans="1:18" s="7" customFormat="1" x14ac:dyDescent="0.25">
      <c r="A42" s="2"/>
      <c r="B42" s="2"/>
      <c r="C42" s="2"/>
      <c r="D42" s="2"/>
      <c r="G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3"/>
        <v>#NUM!</v>
      </c>
    </row>
    <row r="43" spans="1:18" s="7" customFormat="1" x14ac:dyDescent="0.25">
      <c r="A43" s="2"/>
      <c r="B43" s="2"/>
      <c r="C43" s="2"/>
      <c r="D43" s="2"/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3"/>
        <v>#NUM!</v>
      </c>
    </row>
    <row r="44" spans="1:18" s="7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5"/>
      <c r="K44" s="25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3"/>
        <v>#NUM!</v>
      </c>
    </row>
    <row r="45" spans="1:18" s="7" customFormat="1" x14ac:dyDescent="0.25">
      <c r="A45" s="2"/>
      <c r="B45" s="2"/>
      <c r="C45" s="2"/>
      <c r="D45" s="2"/>
      <c r="E45" s="6"/>
      <c r="F45" s="6"/>
      <c r="G45" s="6"/>
      <c r="H45" s="6"/>
      <c r="I45" s="23"/>
      <c r="J45" s="25"/>
      <c r="K45" s="23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3"/>
        <v>#NUM!</v>
      </c>
    </row>
    <row r="46" spans="1:18" s="7" customFormat="1" x14ac:dyDescent="0.25">
      <c r="A46" s="2"/>
      <c r="B46" s="2"/>
      <c r="C46" s="2"/>
      <c r="D46" s="2"/>
      <c r="E46" s="6"/>
      <c r="F46" s="6"/>
      <c r="G46" s="6"/>
      <c r="H46" s="6"/>
      <c r="I46" s="25"/>
      <c r="J46" s="25"/>
      <c r="K46" s="23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3"/>
        <v>#NUM!</v>
      </c>
    </row>
    <row r="47" spans="1:18" s="7" customFormat="1" x14ac:dyDescent="0.25">
      <c r="A47" s="2"/>
      <c r="B47" s="2"/>
      <c r="C47" s="2"/>
      <c r="D47" s="2"/>
      <c r="E47" s="2"/>
      <c r="F47" s="2"/>
      <c r="G47" s="2"/>
      <c r="H47" s="2"/>
      <c r="I47" s="25"/>
      <c r="J47" s="25"/>
      <c r="K47" s="25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3"/>
        <v>#NUM!</v>
      </c>
    </row>
    <row r="48" spans="1:18" s="10" customFormat="1" x14ac:dyDescent="0.25">
      <c r="A48" s="2"/>
      <c r="B48" s="2"/>
      <c r="C48" s="2"/>
      <c r="D48" s="2"/>
      <c r="E48" s="2"/>
      <c r="F48" s="2"/>
      <c r="G48" s="2"/>
      <c r="H48" s="2"/>
      <c r="I48" s="25"/>
      <c r="J48" s="23"/>
      <c r="K48" s="25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3"/>
        <v>#NUM!</v>
      </c>
      <c r="R48" s="7"/>
    </row>
    <row r="49" spans="1:18" s="10" customFormat="1" x14ac:dyDescent="0.25">
      <c r="A49" s="2"/>
      <c r="B49" s="2"/>
      <c r="C49" s="2"/>
      <c r="D49" s="2"/>
      <c r="E49" s="2"/>
      <c r="F49" s="2"/>
      <c r="G49" s="2"/>
      <c r="H49" s="2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3"/>
        <v>#NUM!</v>
      </c>
      <c r="R49" s="7"/>
    </row>
    <row r="50" spans="1:18" s="10" customFormat="1" x14ac:dyDescent="0.25">
      <c r="A50" s="2"/>
      <c r="B50" s="2"/>
      <c r="C50" s="2"/>
      <c r="D50" s="2"/>
      <c r="E50" s="2"/>
      <c r="F50" s="2"/>
      <c r="G50" s="2"/>
      <c r="H50" s="2"/>
      <c r="I50" s="23"/>
      <c r="J50" s="23"/>
      <c r="K50" s="23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3"/>
        <v>#NUM!</v>
      </c>
      <c r="R50" s="7"/>
    </row>
    <row r="51" spans="1:18" s="10" customFormat="1" x14ac:dyDescent="0.25">
      <c r="A51" s="2"/>
      <c r="B51" s="2"/>
      <c r="C51" s="2"/>
      <c r="D51" s="2"/>
      <c r="E51" s="2"/>
      <c r="F51" s="2"/>
      <c r="G51" s="2"/>
      <c r="H51" s="2"/>
      <c r="I51" s="25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3"/>
        <v>#NUM!</v>
      </c>
      <c r="R51" s="7"/>
    </row>
    <row r="52" spans="1:18" s="9" customFormat="1" x14ac:dyDescent="0.25">
      <c r="A52" s="2"/>
      <c r="B52" s="2"/>
      <c r="C52" s="2"/>
      <c r="D52" s="2"/>
      <c r="E52" s="2"/>
      <c r="F52" s="2"/>
      <c r="G52" s="2"/>
      <c r="H52" s="2"/>
      <c r="I52" s="23"/>
      <c r="J52" s="25"/>
      <c r="K52" s="25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3"/>
        <v>#NUM!</v>
      </c>
      <c r="R52" s="7"/>
    </row>
    <row r="53" spans="1:18" s="9" customFormat="1" x14ac:dyDescent="0.25">
      <c r="A53" s="2"/>
      <c r="B53" s="2"/>
      <c r="C53" s="2"/>
      <c r="D53" s="2"/>
      <c r="E53" s="2"/>
      <c r="F53" s="2"/>
      <c r="G53" s="2"/>
      <c r="H53" s="2"/>
      <c r="I53" s="27"/>
      <c r="J53" s="25"/>
      <c r="K53" s="23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3"/>
        <v>#NUM!</v>
      </c>
      <c r="R53" s="7"/>
    </row>
    <row r="54" spans="1:18" s="9" customFormat="1" x14ac:dyDescent="0.25">
      <c r="A54" s="2"/>
      <c r="B54" s="2"/>
      <c r="C54" s="2"/>
      <c r="D54" s="2"/>
      <c r="E54" s="2"/>
      <c r="F54" s="2"/>
      <c r="G54" s="2"/>
      <c r="H54" s="2"/>
      <c r="I54" s="28"/>
      <c r="J54" s="23"/>
      <c r="K54" s="23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3"/>
        <v>#NUM!</v>
      </c>
      <c r="R54" s="7"/>
    </row>
    <row r="55" spans="1:18" s="9" customFormat="1" x14ac:dyDescent="0.25">
      <c r="A55" s="2"/>
      <c r="B55" s="2"/>
      <c r="C55" s="2"/>
      <c r="D55" s="2"/>
      <c r="E55" s="2"/>
      <c r="F55" s="2"/>
      <c r="G55" s="2"/>
      <c r="H55" s="2"/>
      <c r="I55" s="28"/>
      <c r="J55" s="23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3"/>
        <v>#NUM!</v>
      </c>
      <c r="R55" s="7"/>
    </row>
    <row r="56" spans="1:18" s="9" customFormat="1" x14ac:dyDescent="0.25">
      <c r="A56" s="2"/>
      <c r="B56" s="2"/>
      <c r="C56" s="2"/>
      <c r="D56" s="2"/>
      <c r="E56" s="2"/>
      <c r="F56" s="2"/>
      <c r="G56" s="2"/>
      <c r="H56" s="2"/>
      <c r="I56" s="27"/>
      <c r="J56" s="23"/>
      <c r="K56" s="25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3"/>
        <v>#NUM!</v>
      </c>
      <c r="R56" s="7"/>
    </row>
    <row r="57" spans="1:18" s="9" customFormat="1" x14ac:dyDescent="0.25">
      <c r="A57" s="2"/>
      <c r="B57" s="2"/>
      <c r="C57" s="2"/>
      <c r="D57" s="2"/>
      <c r="E57" s="2"/>
      <c r="F57" s="2"/>
      <c r="G57" s="2"/>
      <c r="H57" s="2"/>
      <c r="I57" s="27"/>
      <c r="J57" s="25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3"/>
        <v>#NUM!</v>
      </c>
      <c r="R57" s="7"/>
    </row>
    <row r="58" spans="1:18" s="9" customFormat="1" x14ac:dyDescent="0.25">
      <c r="A58" s="2"/>
      <c r="B58" s="2"/>
      <c r="C58" s="2"/>
      <c r="D58" s="2"/>
      <c r="E58" s="2"/>
      <c r="F58" s="2"/>
      <c r="G58" s="2"/>
      <c r="H58" s="2"/>
      <c r="I58" s="27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3"/>
        <v>#NUM!</v>
      </c>
      <c r="R58" s="7"/>
    </row>
    <row r="59" spans="1:18" s="9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3"/>
      <c r="K59" s="25"/>
      <c r="L59" s="25"/>
      <c r="M59" s="25"/>
      <c r="N59" s="25"/>
      <c r="O59" s="7" t="e">
        <f>IF(OR('Gereden wedstrijden'!$L$7=5,'Gereden wedstrijden'!$L$7=6),LARGE(I59:M59,1),0)</f>
        <v>#NUM!</v>
      </c>
      <c r="P59" s="7">
        <f>IF('Gereden wedstrijden'!$L$7=6,LARGE(I59:M59,2),0)</f>
        <v>0</v>
      </c>
      <c r="Q59" s="7" t="e">
        <f t="shared" si="3"/>
        <v>#NUM!</v>
      </c>
      <c r="R59" s="7"/>
    </row>
    <row r="60" spans="1:18" s="9" customFormat="1" x14ac:dyDescent="0.25">
      <c r="A60" s="2"/>
      <c r="B60" s="2"/>
      <c r="C60" s="2"/>
      <c r="D60" s="2"/>
      <c r="E60" s="2"/>
      <c r="F60" s="2"/>
      <c r="G60" s="2"/>
      <c r="H60" s="2"/>
      <c r="I60" s="27"/>
      <c r="J60" s="25"/>
      <c r="K60" s="23"/>
      <c r="L60" s="25"/>
      <c r="M60" s="25"/>
      <c r="N60" s="25"/>
      <c r="O60" s="7" t="e">
        <f>IF(OR('Gereden wedstrijden'!$L$7=5,'Gereden wedstrijden'!$L$7=6),LARGE(I60:M60,1),0)</f>
        <v>#NUM!</v>
      </c>
      <c r="P60" s="7">
        <f>IF('Gereden wedstrijden'!$L$7=6,LARGE(I60:M60,2),0)</f>
        <v>0</v>
      </c>
      <c r="Q60" s="7" t="e">
        <f t="shared" si="3"/>
        <v>#NUM!</v>
      </c>
      <c r="R60" s="7"/>
    </row>
    <row r="61" spans="1:18" s="6" customFormat="1" x14ac:dyDescent="0.25">
      <c r="A61" s="2"/>
      <c r="B61" s="2"/>
      <c r="C61" s="2"/>
      <c r="D61" s="2"/>
      <c r="E61" s="2"/>
      <c r="F61" s="2"/>
      <c r="G61" s="2"/>
      <c r="H61" s="2"/>
      <c r="I61" s="27"/>
      <c r="J61" s="27"/>
      <c r="K61" s="27"/>
      <c r="L61" s="27"/>
      <c r="M61" s="27"/>
      <c r="N61" s="27"/>
      <c r="O61" s="2"/>
      <c r="P61" s="2"/>
      <c r="Q61" s="2"/>
      <c r="R61" s="2"/>
    </row>
    <row r="62" spans="1:18" s="6" customFormat="1" x14ac:dyDescent="0.25">
      <c r="A62" s="2"/>
      <c r="B62" s="2"/>
      <c r="C62" s="2"/>
      <c r="D62" s="2"/>
      <c r="E62" s="2"/>
      <c r="F62" s="2"/>
      <c r="G62" s="2"/>
      <c r="H62" s="2"/>
      <c r="I62" s="27"/>
      <c r="J62" s="28"/>
      <c r="K62" s="28"/>
      <c r="L62" s="28"/>
      <c r="M62" s="28"/>
      <c r="N62" s="28"/>
    </row>
    <row r="63" spans="1:18" s="6" customFormat="1" x14ac:dyDescent="0.25">
      <c r="A63" s="2"/>
      <c r="B63" s="2"/>
      <c r="C63" s="2"/>
      <c r="D63" s="2"/>
      <c r="E63" s="2"/>
      <c r="F63" s="2"/>
      <c r="G63" s="2"/>
      <c r="H63" s="2"/>
      <c r="I63" s="27"/>
      <c r="J63" s="28"/>
      <c r="K63" s="28"/>
      <c r="L63" s="28"/>
      <c r="M63" s="28"/>
      <c r="N63" s="28"/>
    </row>
  </sheetData>
  <sortState ref="B4:Q16">
    <sortCondition ref="Q4:Q16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O5" sqref="O5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" bestFit="1" customWidth="1"/>
    <col min="10" max="10" width="9.42578125" style="2" bestFit="1" customWidth="1"/>
    <col min="11" max="11" width="15.5703125" style="2" bestFit="1" customWidth="1"/>
    <col min="12" max="12" width="10" style="2" bestFit="1" customWidth="1"/>
    <col min="13" max="14" width="9.42578125" style="2" bestFit="1" customWidth="1"/>
    <col min="15" max="16" width="11.7109375" style="2" bestFit="1" customWidth="1" outlineLevel="1"/>
    <col min="17" max="17" width="7.42578125" style="2" bestFit="1" customWidth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  <c r="M2" s="3"/>
      <c r="N2" s="3"/>
      <c r="O2" s="3"/>
      <c r="P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15</v>
      </c>
      <c r="P3" s="5" t="s">
        <v>16</v>
      </c>
      <c r="Q3" s="1" t="s">
        <v>14</v>
      </c>
    </row>
    <row r="4" spans="1:17" s="7" customFormat="1" x14ac:dyDescent="0.25">
      <c r="G4" s="8"/>
      <c r="I4" s="8"/>
      <c r="L4" s="8"/>
      <c r="M4" s="8"/>
      <c r="O4" s="7" t="e">
        <f>IF(OR('Gereden wedstrijden'!$L$7=5,'Gereden wedstrijden'!$L$7=6),LARGE(I4:N4,1),0)</f>
        <v>#NUM!</v>
      </c>
      <c r="P4" s="7">
        <f>IF('Gereden wedstrijden'!$L$7=6,LARGE(I4:N4,2),0)</f>
        <v>0</v>
      </c>
      <c r="Q4" s="7" t="e">
        <f>SUM(I4:N4)-SUM(O4:P4)</f>
        <v>#NUM!</v>
      </c>
    </row>
    <row r="5" spans="1:17" s="7" customFormat="1" x14ac:dyDescent="0.25">
      <c r="G5" s="8"/>
      <c r="J5" s="8"/>
      <c r="K5" s="8"/>
      <c r="L5" s="8"/>
      <c r="M5" s="8"/>
      <c r="O5" s="7" t="e">
        <f>IF(OR('Gereden wedstrijden'!$L$7=5,'Gereden wedstrijden'!$L$7=6),LARGE(I5:N5,1),0)</f>
        <v>#NUM!</v>
      </c>
      <c r="P5" s="7">
        <f>IF('Gereden wedstrijden'!$L$7=6,LARGE(I5:N5,2),0)</f>
        <v>0</v>
      </c>
      <c r="Q5" s="7" t="e">
        <f t="shared" ref="Q5:Q58" si="0">SUM(I5:N5)-SUM(O5:P5)</f>
        <v>#NUM!</v>
      </c>
    </row>
    <row r="6" spans="1:17" s="7" customFormat="1" x14ac:dyDescent="0.25">
      <c r="G6" s="8"/>
      <c r="J6" s="8"/>
      <c r="L6" s="8"/>
      <c r="M6" s="8"/>
      <c r="O6" s="7" t="e">
        <f>IF(OR('Gereden wedstrijden'!$L$7=5,'Gereden wedstrijden'!$L$7=6),LARGE(I6:N6,1),0)</f>
        <v>#NUM!</v>
      </c>
      <c r="P6" s="7">
        <f>IF('Gereden wedstrijden'!$L$7=6,LARGE(I6:N6,2),0)</f>
        <v>0</v>
      </c>
      <c r="Q6" s="7" t="e">
        <f t="shared" si="0"/>
        <v>#NUM!</v>
      </c>
    </row>
    <row r="7" spans="1:17" s="7" customFormat="1" x14ac:dyDescent="0.25">
      <c r="G7" s="8"/>
      <c r="J7" s="8"/>
      <c r="L7" s="8"/>
      <c r="M7" s="8"/>
      <c r="O7" s="7" t="e">
        <f>IF(OR('Gereden wedstrijden'!$L$7=5,'Gereden wedstrijden'!$L$7=6),LARGE(I7:N7,1),0)</f>
        <v>#NUM!</v>
      </c>
      <c r="P7" s="7">
        <f>IF('Gereden wedstrijden'!$L$7=6,LARGE(I7:N7,2),0)</f>
        <v>0</v>
      </c>
      <c r="Q7" s="7" t="e">
        <f t="shared" si="0"/>
        <v>#NUM!</v>
      </c>
    </row>
    <row r="8" spans="1:17" s="7" customFormat="1" x14ac:dyDescent="0.25">
      <c r="G8" s="8"/>
      <c r="J8" s="8"/>
      <c r="L8" s="8"/>
      <c r="M8" s="8"/>
      <c r="O8" s="7" t="e">
        <f>IF(OR('Gereden wedstrijden'!$L$7=5,'Gereden wedstrijden'!$L$7=6),LARGE(I8:N8,1),0)</f>
        <v>#NUM!</v>
      </c>
      <c r="P8" s="7">
        <f>IF('Gereden wedstrijden'!$L$7=6,LARGE(I8:N8,2),0)</f>
        <v>0</v>
      </c>
      <c r="Q8" s="7" t="e">
        <f t="shared" si="0"/>
        <v>#NUM!</v>
      </c>
    </row>
    <row r="9" spans="1:17" s="7" customFormat="1" x14ac:dyDescent="0.25">
      <c r="G9" s="8"/>
      <c r="L9" s="8"/>
      <c r="M9" s="8"/>
      <c r="O9" s="7" t="e">
        <f>IF(OR('Gereden wedstrijden'!$L$7=5,'Gereden wedstrijden'!$L$7=6),LARGE(I9:N9,1),0)</f>
        <v>#NUM!</v>
      </c>
      <c r="P9" s="7">
        <f>IF('Gereden wedstrijden'!$L$7=6,LARGE(I9:N9,2),0)</f>
        <v>0</v>
      </c>
      <c r="Q9" s="7" t="e">
        <f t="shared" si="0"/>
        <v>#NUM!</v>
      </c>
    </row>
    <row r="10" spans="1:17" s="7" customFormat="1" x14ac:dyDescent="0.25">
      <c r="G10" s="8"/>
      <c r="I10" s="8"/>
      <c r="L10" s="8"/>
      <c r="M10" s="8"/>
      <c r="O10" s="7" t="e">
        <f>IF(OR('Gereden wedstrijden'!$L$7=5,'Gereden wedstrijden'!$L$7=6),LARGE(I10:N10,1),0)</f>
        <v>#NUM!</v>
      </c>
      <c r="P10" s="7">
        <f>IF('Gereden wedstrijden'!$L$7=6,LARGE(I10:N10,2),0)</f>
        <v>0</v>
      </c>
      <c r="Q10" s="7" t="e">
        <f t="shared" si="0"/>
        <v>#NUM!</v>
      </c>
    </row>
    <row r="11" spans="1:17" s="7" customFormat="1" x14ac:dyDescent="0.25">
      <c r="G11" s="8"/>
      <c r="J11" s="8"/>
      <c r="L11" s="8"/>
      <c r="M11" s="8"/>
      <c r="O11" s="7" t="e">
        <f>IF(OR('Gereden wedstrijden'!$L$7=5,'Gereden wedstrijden'!$L$7=6),LARGE(I11:N11,1),0)</f>
        <v>#NUM!</v>
      </c>
      <c r="P11" s="7">
        <f>IF('Gereden wedstrijden'!$L$7=6,LARGE(I11:N11,2),0)</f>
        <v>0</v>
      </c>
      <c r="Q11" s="7" t="e">
        <f t="shared" si="0"/>
        <v>#NUM!</v>
      </c>
    </row>
    <row r="12" spans="1:17" s="7" customFormat="1" x14ac:dyDescent="0.25">
      <c r="G12" s="8"/>
      <c r="I12" s="8"/>
      <c r="L12" s="8"/>
      <c r="M12" s="8"/>
      <c r="O12" s="7" t="e">
        <f>IF(OR('Gereden wedstrijden'!$L$7=5,'Gereden wedstrijden'!$L$7=6),LARGE(I12:N12,1),0)</f>
        <v>#NUM!</v>
      </c>
      <c r="P12" s="7">
        <f>IF('Gereden wedstrijden'!$L$7=6,LARGE(I12:N12,2),0)</f>
        <v>0</v>
      </c>
      <c r="Q12" s="7" t="e">
        <f t="shared" si="0"/>
        <v>#NUM!</v>
      </c>
    </row>
    <row r="13" spans="1:17" s="7" customFormat="1" x14ac:dyDescent="0.25">
      <c r="G13" s="8"/>
      <c r="J13" s="8"/>
      <c r="L13" s="8"/>
      <c r="M13" s="8"/>
      <c r="O13" s="7" t="e">
        <f>IF(OR('Gereden wedstrijden'!$L$7=5,'Gereden wedstrijden'!$L$7=6),LARGE(I13:N13,1),0)</f>
        <v>#NUM!</v>
      </c>
      <c r="P13" s="7">
        <f>IF('Gereden wedstrijden'!$L$7=6,LARGE(I13:N13,2),0)</f>
        <v>0</v>
      </c>
      <c r="Q13" s="7" t="e">
        <f t="shared" si="0"/>
        <v>#NUM!</v>
      </c>
    </row>
    <row r="14" spans="1:17" s="7" customFormat="1" x14ac:dyDescent="0.25">
      <c r="G14" s="8"/>
      <c r="K14" s="8"/>
      <c r="L14" s="8"/>
      <c r="M14" s="8"/>
      <c r="O14" s="7" t="e">
        <f>IF(OR('Gereden wedstrijden'!$L$7=5,'Gereden wedstrijden'!$L$7=6),LARGE(I14:N14,1),0)</f>
        <v>#NUM!</v>
      </c>
      <c r="P14" s="7">
        <f>IF('Gereden wedstrijden'!$L$7=6,LARGE(I14:N14,2),0)</f>
        <v>0</v>
      </c>
      <c r="Q14" s="7" t="e">
        <f t="shared" si="0"/>
        <v>#NUM!</v>
      </c>
    </row>
    <row r="15" spans="1:17" s="7" customFormat="1" x14ac:dyDescent="0.25">
      <c r="G15" s="8"/>
      <c r="J15" s="8"/>
      <c r="L15" s="8"/>
      <c r="M15" s="8"/>
      <c r="O15" s="7" t="e">
        <f>IF(OR('Gereden wedstrijden'!$L$7=5,'Gereden wedstrijden'!$L$7=6),LARGE(I15:N15,1),0)</f>
        <v>#NUM!</v>
      </c>
      <c r="P15" s="7">
        <f>IF('Gereden wedstrijden'!$L$7=6,LARGE(I15:N15,2),0)</f>
        <v>0</v>
      </c>
      <c r="Q15" s="7" t="e">
        <f t="shared" si="0"/>
        <v>#NUM!</v>
      </c>
    </row>
    <row r="16" spans="1:17" s="7" customFormat="1" x14ac:dyDescent="0.25">
      <c r="G16" s="8"/>
      <c r="J16" s="8"/>
      <c r="L16" s="8"/>
      <c r="M16" s="8"/>
      <c r="O16" s="7" t="e">
        <f>IF(OR('Gereden wedstrijden'!$L$7=5,'Gereden wedstrijden'!$L$7=6),LARGE(I16:N16,1),0)</f>
        <v>#NUM!</v>
      </c>
      <c r="P16" s="7">
        <f>IF('Gereden wedstrijden'!$L$7=6,LARGE(I16:N16,2),0)</f>
        <v>0</v>
      </c>
      <c r="Q16" s="7" t="e">
        <f t="shared" si="0"/>
        <v>#NUM!</v>
      </c>
    </row>
    <row r="17" spans="3:17" s="7" customFormat="1" x14ac:dyDescent="0.25">
      <c r="G17" s="8"/>
      <c r="J17" s="8"/>
      <c r="K17" s="8"/>
      <c r="L17" s="8"/>
      <c r="M17" s="8"/>
      <c r="O17" s="7" t="e">
        <f>IF(OR('Gereden wedstrijden'!$L$7=5,'Gereden wedstrijden'!$L$7=6),LARGE(I17:N17,1),0)</f>
        <v>#NUM!</v>
      </c>
      <c r="P17" s="7">
        <f>IF('Gereden wedstrijden'!$L$7=6,LARGE(I17:N17,2),0)</f>
        <v>0</v>
      </c>
      <c r="Q17" s="7" t="e">
        <f t="shared" si="0"/>
        <v>#NUM!</v>
      </c>
    </row>
    <row r="18" spans="3:17" s="7" customFormat="1" x14ac:dyDescent="0.25">
      <c r="G18" s="8"/>
      <c r="J18" s="8"/>
      <c r="L18" s="8"/>
      <c r="M18" s="8"/>
      <c r="O18" s="7" t="e">
        <f>IF(OR('Gereden wedstrijden'!$L$7=5,'Gereden wedstrijden'!$L$7=6),LARGE(I18:N18,1),0)</f>
        <v>#NUM!</v>
      </c>
      <c r="P18" s="7">
        <f>IF('Gereden wedstrijden'!$L$7=6,LARGE(I18:N18,2),0)</f>
        <v>0</v>
      </c>
      <c r="Q18" s="7" t="e">
        <f t="shared" si="0"/>
        <v>#NUM!</v>
      </c>
    </row>
    <row r="19" spans="3:17" s="7" customFormat="1" x14ac:dyDescent="0.25">
      <c r="G19" s="8"/>
      <c r="J19" s="8"/>
      <c r="L19" s="8"/>
      <c r="M19" s="8"/>
      <c r="O19" s="7" t="e">
        <f>IF(OR('Gereden wedstrijden'!$L$7=5,'Gereden wedstrijden'!$L$7=6),LARGE(I19:N19,1),0)</f>
        <v>#NUM!</v>
      </c>
      <c r="P19" s="7">
        <f>IF('Gereden wedstrijden'!$L$7=6,LARGE(I19:N19,2),0)</f>
        <v>0</v>
      </c>
      <c r="Q19" s="7" t="e">
        <f t="shared" si="0"/>
        <v>#NUM!</v>
      </c>
    </row>
    <row r="20" spans="3:17" s="7" customFormat="1" x14ac:dyDescent="0.25">
      <c r="C20" s="8"/>
      <c r="D20" s="8"/>
      <c r="G20" s="8"/>
      <c r="H20" s="8"/>
      <c r="I20" s="8"/>
      <c r="J20" s="8"/>
      <c r="L20" s="8"/>
      <c r="M20" s="8"/>
      <c r="O20" s="7" t="e">
        <f>IF(OR('Gereden wedstrijden'!$L$7=5,'Gereden wedstrijden'!$L$7=6),LARGE(I20:N20,1),0)</f>
        <v>#NUM!</v>
      </c>
      <c r="P20" s="7">
        <f>IF('Gereden wedstrijden'!$L$7=6,LARGE(I20:N20,2),0)</f>
        <v>0</v>
      </c>
      <c r="Q20" s="7" t="e">
        <f t="shared" si="0"/>
        <v>#NUM!</v>
      </c>
    </row>
    <row r="21" spans="3:17" s="7" customFormat="1" x14ac:dyDescent="0.25">
      <c r="G21" s="8"/>
      <c r="J21" s="8"/>
      <c r="K21" s="8"/>
      <c r="L21" s="8"/>
      <c r="M21" s="8"/>
      <c r="O21" s="7" t="e">
        <f>IF(OR('Gereden wedstrijden'!$L$7=5,'Gereden wedstrijden'!$L$7=6),LARGE(I21:N21,1),0)</f>
        <v>#NUM!</v>
      </c>
      <c r="P21" s="7">
        <f>IF('Gereden wedstrijden'!$L$7=6,LARGE(I21:N21,2),0)</f>
        <v>0</v>
      </c>
      <c r="Q21" s="7" t="e">
        <f t="shared" si="0"/>
        <v>#NUM!</v>
      </c>
    </row>
    <row r="22" spans="3:17" s="7" customFormat="1" x14ac:dyDescent="0.25">
      <c r="G22" s="8"/>
      <c r="I22" s="8"/>
      <c r="L22" s="8"/>
      <c r="M22" s="8"/>
      <c r="O22" s="7" t="e">
        <f>IF(OR('Gereden wedstrijden'!$L$7=5,'Gereden wedstrijden'!$L$7=6),LARGE(I22:N22,1),0)</f>
        <v>#NUM!</v>
      </c>
      <c r="P22" s="7">
        <f>IF('Gereden wedstrijden'!$L$7=6,LARGE(I22:N22,2),0)</f>
        <v>0</v>
      </c>
      <c r="Q22" s="7" t="e">
        <f t="shared" si="0"/>
        <v>#NUM!</v>
      </c>
    </row>
    <row r="23" spans="3:17" s="7" customFormat="1" x14ac:dyDescent="0.25">
      <c r="G23" s="8"/>
      <c r="J23" s="8"/>
      <c r="K23" s="8"/>
      <c r="L23" s="8"/>
      <c r="M23" s="8"/>
      <c r="O23" s="7" t="e">
        <f>IF(OR('Gereden wedstrijden'!$L$7=5,'Gereden wedstrijden'!$L$7=6),LARGE(I23:N23,1),0)</f>
        <v>#NUM!</v>
      </c>
      <c r="P23" s="7">
        <f>IF('Gereden wedstrijden'!$L$7=6,LARGE(I23:N23,2),0)</f>
        <v>0</v>
      </c>
      <c r="Q23" s="7" t="e">
        <f t="shared" si="0"/>
        <v>#NUM!</v>
      </c>
    </row>
    <row r="24" spans="3:17" s="7" customFormat="1" x14ac:dyDescent="0.25">
      <c r="C24" s="8"/>
      <c r="D24" s="8"/>
      <c r="G24" s="8"/>
      <c r="H24" s="8"/>
      <c r="I24" s="8"/>
      <c r="J24" s="8"/>
      <c r="L24" s="8"/>
      <c r="M24" s="8"/>
      <c r="O24" s="7" t="e">
        <f>IF(OR('Gereden wedstrijden'!$L$7=5,'Gereden wedstrijden'!$L$7=6),LARGE(I24:N24,1),0)</f>
        <v>#NUM!</v>
      </c>
      <c r="P24" s="7">
        <f>IF('Gereden wedstrijden'!$L$7=6,LARGE(I24:N24,2),0)</f>
        <v>0</v>
      </c>
      <c r="Q24" s="7" t="e">
        <f t="shared" si="0"/>
        <v>#NUM!</v>
      </c>
    </row>
    <row r="25" spans="3:17" s="7" customFormat="1" x14ac:dyDescent="0.25">
      <c r="G25" s="8"/>
      <c r="J25" s="8"/>
      <c r="K25" s="8"/>
      <c r="L25" s="8"/>
      <c r="M25" s="8"/>
      <c r="O25" s="7" t="e">
        <f>IF(OR('Gereden wedstrijden'!$L$7=5,'Gereden wedstrijden'!$L$7=6),LARGE(I25:N25,1),0)</f>
        <v>#NUM!</v>
      </c>
      <c r="P25" s="7">
        <f>IF('Gereden wedstrijden'!$L$7=6,LARGE(I25:N25,2),0)</f>
        <v>0</v>
      </c>
      <c r="Q25" s="7" t="e">
        <f t="shared" si="0"/>
        <v>#NUM!</v>
      </c>
    </row>
    <row r="26" spans="3:17" s="7" customFormat="1" x14ac:dyDescent="0.25">
      <c r="G26" s="8"/>
      <c r="I26" s="8"/>
      <c r="L26" s="8"/>
      <c r="M26" s="8"/>
      <c r="O26" s="7" t="e">
        <f>IF(OR('Gereden wedstrijden'!$L$7=5,'Gereden wedstrijden'!$L$7=6),LARGE(I26:N26,1),0)</f>
        <v>#NUM!</v>
      </c>
      <c r="P26" s="7">
        <f>IF('Gereden wedstrijden'!$L$7=6,LARGE(I26:N26,2),0)</f>
        <v>0</v>
      </c>
      <c r="Q26" s="7" t="e">
        <f t="shared" si="0"/>
        <v>#NUM!</v>
      </c>
    </row>
    <row r="27" spans="3:17" s="7" customFormat="1" x14ac:dyDescent="0.25">
      <c r="C27" s="8"/>
      <c r="D27" s="8"/>
      <c r="G27" s="8"/>
      <c r="H27" s="8"/>
      <c r="I27" s="8"/>
      <c r="J27" s="8"/>
      <c r="L27" s="8"/>
      <c r="M27" s="8"/>
      <c r="O27" s="7" t="e">
        <f>IF(OR('Gereden wedstrijden'!$L$7=5,'Gereden wedstrijden'!$L$7=6),LARGE(I27:N27,1),0)</f>
        <v>#NUM!</v>
      </c>
      <c r="P27" s="7">
        <f>IF('Gereden wedstrijden'!$L$7=6,LARGE(I27:N27,2),0)</f>
        <v>0</v>
      </c>
      <c r="Q27" s="7" t="e">
        <f t="shared" si="0"/>
        <v>#NUM!</v>
      </c>
    </row>
    <row r="28" spans="3:17" s="7" customFormat="1" x14ac:dyDescent="0.25">
      <c r="G28" s="8"/>
      <c r="I28" s="8"/>
      <c r="L28" s="8"/>
      <c r="M28" s="8"/>
      <c r="O28" s="7" t="e">
        <f>IF(OR('Gereden wedstrijden'!$L$7=5,'Gereden wedstrijden'!$L$7=6),LARGE(I28:N28,1),0)</f>
        <v>#NUM!</v>
      </c>
      <c r="P28" s="7">
        <f>IF('Gereden wedstrijden'!$L$7=6,LARGE(I28:N28,2),0)</f>
        <v>0</v>
      </c>
      <c r="Q28" s="7" t="e">
        <f t="shared" si="0"/>
        <v>#NUM!</v>
      </c>
    </row>
    <row r="29" spans="3:17" s="7" customFormat="1" x14ac:dyDescent="0.25">
      <c r="G29" s="8"/>
      <c r="I29" s="8"/>
      <c r="L29" s="8"/>
      <c r="M29" s="8"/>
      <c r="O29" s="7" t="e">
        <f>IF(OR('Gereden wedstrijden'!$L$7=5,'Gereden wedstrijden'!$L$7=6),LARGE(I29:N29,1),0)</f>
        <v>#NUM!</v>
      </c>
      <c r="P29" s="7">
        <f>IF('Gereden wedstrijden'!$L$7=6,LARGE(I29:N29,2),0)</f>
        <v>0</v>
      </c>
      <c r="Q29" s="7" t="e">
        <f t="shared" si="0"/>
        <v>#NUM!</v>
      </c>
    </row>
    <row r="30" spans="3:17" s="7" customFormat="1" x14ac:dyDescent="0.25">
      <c r="G30" s="8"/>
      <c r="K30" s="8"/>
      <c r="L30" s="8"/>
      <c r="M30" s="8"/>
      <c r="O30" s="7" t="e">
        <f>IF(OR('Gereden wedstrijden'!$L$7=5,'Gereden wedstrijden'!$L$7=6),LARGE(I30:N30,1),0)</f>
        <v>#NUM!</v>
      </c>
      <c r="P30" s="7">
        <f>IF('Gereden wedstrijden'!$L$7=6,LARGE(I30:N30,2),0)</f>
        <v>0</v>
      </c>
      <c r="Q30" s="7" t="e">
        <f t="shared" si="0"/>
        <v>#NUM!</v>
      </c>
    </row>
    <row r="31" spans="3:17" s="7" customFormat="1" x14ac:dyDescent="0.25">
      <c r="G31" s="8"/>
      <c r="J31" s="8"/>
      <c r="K31" s="8"/>
      <c r="L31" s="8"/>
      <c r="M31" s="8"/>
      <c r="N31" s="8"/>
      <c r="O31" s="7" t="e">
        <f>IF(OR('Gereden wedstrijden'!$L$7=5,'Gereden wedstrijden'!$L$7=6),LARGE(I31:N31,1),0)</f>
        <v>#NUM!</v>
      </c>
      <c r="P31" s="7">
        <f>IF('Gereden wedstrijden'!$L$7=6,LARGE(I31:N31,2),0)</f>
        <v>0</v>
      </c>
      <c r="Q31" s="7" t="e">
        <f t="shared" si="0"/>
        <v>#NUM!</v>
      </c>
    </row>
    <row r="32" spans="3:17" s="7" customFormat="1" x14ac:dyDescent="0.25">
      <c r="C32" s="8"/>
      <c r="D32" s="8"/>
      <c r="G32" s="8"/>
      <c r="H32" s="8"/>
      <c r="I32" s="8"/>
      <c r="J32" s="8"/>
      <c r="L32" s="8"/>
      <c r="M32" s="8"/>
      <c r="O32" s="7" t="e">
        <f>IF(OR('Gereden wedstrijden'!$L$7=5,'Gereden wedstrijden'!$L$7=6),LARGE(I32:N32,1),0)</f>
        <v>#NUM!</v>
      </c>
      <c r="P32" s="7">
        <f>IF('Gereden wedstrijden'!$L$7=6,LARGE(I32:N32,2),0)</f>
        <v>0</v>
      </c>
      <c r="Q32" s="7" t="e">
        <f t="shared" si="0"/>
        <v>#NUM!</v>
      </c>
    </row>
    <row r="33" spans="1:18" s="7" customForma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7" t="e">
        <f>IF(OR('Gereden wedstrijden'!$L$7=5,'Gereden wedstrijden'!$L$7=6),LARGE(I33:N33,1),0)</f>
        <v>#NUM!</v>
      </c>
      <c r="P33" s="7">
        <f>IF('Gereden wedstrijden'!$L$7=6,LARGE(I33:N33,2),0)</f>
        <v>0</v>
      </c>
      <c r="Q33" s="7" t="e">
        <f t="shared" si="0"/>
        <v>#NUM!</v>
      </c>
      <c r="R33" s="9"/>
    </row>
    <row r="34" spans="1:18" s="7" customFormat="1" x14ac:dyDescent="0.25">
      <c r="B34" s="8"/>
      <c r="C34" s="8"/>
      <c r="D34" s="8"/>
      <c r="F34" s="8"/>
      <c r="G34" s="8"/>
      <c r="H34" s="8"/>
      <c r="I34" s="8"/>
      <c r="J34" s="8"/>
      <c r="K34" s="8"/>
      <c r="L34" s="8"/>
      <c r="M34" s="8"/>
      <c r="O34" s="7" t="e">
        <f>IF(OR('Gereden wedstrijden'!$L$7=5,'Gereden wedstrijden'!$L$7=6),LARGE(I34:N34,1),0)</f>
        <v>#NUM!</v>
      </c>
      <c r="P34" s="7">
        <f>IF('Gereden wedstrijden'!$L$7=6,LARGE(I34:N34,2),0)</f>
        <v>0</v>
      </c>
      <c r="Q34" s="7" t="e">
        <f t="shared" si="0"/>
        <v>#NUM!</v>
      </c>
    </row>
    <row r="35" spans="1:18" s="7" customFormat="1" x14ac:dyDescent="0.25">
      <c r="G35" s="8"/>
      <c r="J35" s="8"/>
      <c r="K35" s="8"/>
      <c r="L35" s="8"/>
      <c r="M35" s="8"/>
      <c r="O35" s="7" t="e">
        <f>IF(OR('Gereden wedstrijden'!$L$7=5,'Gereden wedstrijden'!$L$7=6),LARGE(I35:N35,1),0)</f>
        <v>#NUM!</v>
      </c>
      <c r="P35" s="7">
        <f>IF('Gereden wedstrijden'!$L$7=6,LARGE(I35:N35,2),0)</f>
        <v>0</v>
      </c>
      <c r="Q35" s="7" t="e">
        <f t="shared" si="0"/>
        <v>#NUM!</v>
      </c>
    </row>
    <row r="36" spans="1:18" s="7" customForma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7" t="e">
        <f>IF(OR('Gereden wedstrijden'!$L$7=5,'Gereden wedstrijden'!$L$7=6),LARGE(I36:N36,1),0)</f>
        <v>#NUM!</v>
      </c>
      <c r="P36" s="7">
        <f>IF('Gereden wedstrijden'!$L$7=6,LARGE(I36:N36,2),0)</f>
        <v>0</v>
      </c>
      <c r="Q36" s="7" t="e">
        <f t="shared" si="0"/>
        <v>#NUM!</v>
      </c>
      <c r="R36" s="9"/>
    </row>
    <row r="37" spans="1:18" s="7" customFormat="1" x14ac:dyDescent="0.25">
      <c r="F37" s="8"/>
      <c r="G37" s="8"/>
      <c r="I37" s="8"/>
      <c r="J37" s="8"/>
      <c r="K37" s="8"/>
      <c r="L37" s="8"/>
      <c r="M37" s="8"/>
      <c r="O37" s="7" t="e">
        <f>IF(OR('Gereden wedstrijden'!$L$7=5,'Gereden wedstrijden'!$L$7=6),LARGE(I37:N37,1),0)</f>
        <v>#NUM!</v>
      </c>
      <c r="P37" s="7">
        <f>IF('Gereden wedstrijden'!$L$7=6,LARGE(I37:N37,2),0)</f>
        <v>0</v>
      </c>
      <c r="Q37" s="7" t="e">
        <f t="shared" si="0"/>
        <v>#NUM!</v>
      </c>
    </row>
    <row r="38" spans="1:18" s="7" customFormat="1" x14ac:dyDescent="0.25">
      <c r="G38" s="8"/>
      <c r="I38" s="8"/>
      <c r="J38" s="8"/>
      <c r="L38" s="8"/>
      <c r="M38" s="8"/>
      <c r="O38" s="7" t="e">
        <f>IF(OR('Gereden wedstrijden'!$L$7=5,'Gereden wedstrijden'!$L$7=6),LARGE(I38:N38,1),0)</f>
        <v>#NUM!</v>
      </c>
      <c r="P38" s="7">
        <f>IF('Gereden wedstrijden'!$L$7=6,LARGE(I38:N38,2),0)</f>
        <v>0</v>
      </c>
      <c r="Q38" s="7" t="e">
        <f t="shared" si="0"/>
        <v>#NUM!</v>
      </c>
    </row>
    <row r="39" spans="1:18" s="7" customFormat="1" x14ac:dyDescent="0.25">
      <c r="G39" s="8"/>
      <c r="J39" s="8"/>
      <c r="K39" s="8"/>
      <c r="L39" s="8"/>
      <c r="M39" s="8"/>
      <c r="O39" s="7" t="e">
        <f>IF(OR('Gereden wedstrijden'!$L$7=5,'Gereden wedstrijden'!$L$7=6),LARGE(I39:N39,1),0)</f>
        <v>#NUM!</v>
      </c>
      <c r="P39" s="7">
        <f>IF('Gereden wedstrijden'!$L$7=6,LARGE(I39:N39,2),0)</f>
        <v>0</v>
      </c>
      <c r="Q39" s="7" t="e">
        <f t="shared" si="0"/>
        <v>#NUM!</v>
      </c>
    </row>
    <row r="40" spans="1:18" s="7" customFormat="1" x14ac:dyDescent="0.25">
      <c r="C40" s="8"/>
      <c r="F40" s="8"/>
      <c r="G40" s="8"/>
      <c r="H40" s="8"/>
      <c r="I40" s="8"/>
      <c r="J40" s="8"/>
      <c r="K40" s="8"/>
      <c r="L40" s="8"/>
      <c r="M40" s="8"/>
      <c r="O40" s="7" t="e">
        <f>IF(OR('Gereden wedstrijden'!$L$7=5,'Gereden wedstrijden'!$L$7=6),LARGE(I40:N40,1),0)</f>
        <v>#NUM!</v>
      </c>
      <c r="P40" s="7">
        <f>IF('Gereden wedstrijden'!$L$7=6,LARGE(I40:N40,2),0)</f>
        <v>0</v>
      </c>
      <c r="Q40" s="7" t="e">
        <f t="shared" si="0"/>
        <v>#NUM!</v>
      </c>
    </row>
    <row r="41" spans="1:18" s="7" customFormat="1" x14ac:dyDescent="0.25">
      <c r="G41" s="8"/>
      <c r="I41" s="8"/>
      <c r="J41" s="8"/>
      <c r="L41" s="8"/>
      <c r="M41" s="8"/>
      <c r="O41" s="7" t="e">
        <f>IF(OR('Gereden wedstrijden'!$L$7=5,'Gereden wedstrijden'!$L$7=6),LARGE(I41:N41,1),0)</f>
        <v>#NUM!</v>
      </c>
      <c r="P41" s="7">
        <f>IF('Gereden wedstrijden'!$L$7=6,LARGE(I41:N41,2),0)</f>
        <v>0</v>
      </c>
      <c r="Q41" s="7" t="e">
        <f t="shared" si="0"/>
        <v>#NUM!</v>
      </c>
    </row>
    <row r="42" spans="1:18" s="7" customFormat="1" x14ac:dyDescent="0.25">
      <c r="C42" s="8"/>
      <c r="G42" s="8"/>
      <c r="H42" s="8"/>
      <c r="I42" s="8"/>
      <c r="J42" s="8"/>
      <c r="K42" s="8"/>
      <c r="L42" s="8"/>
      <c r="M42" s="8"/>
      <c r="O42" s="7" t="e">
        <f>IF(OR('Gereden wedstrijden'!$L$7=5,'Gereden wedstrijden'!$L$7=6),LARGE(I42:N42,1),0)</f>
        <v>#NUM!</v>
      </c>
      <c r="P42" s="7">
        <f>IF('Gereden wedstrijden'!$L$7=6,LARGE(I42:N42,2),0)</f>
        <v>0</v>
      </c>
      <c r="Q42" s="7" t="e">
        <f t="shared" si="0"/>
        <v>#NUM!</v>
      </c>
    </row>
    <row r="43" spans="1:18" s="7" customFormat="1" x14ac:dyDescent="0.25">
      <c r="G43" s="8"/>
      <c r="J43" s="8"/>
      <c r="L43" s="8"/>
      <c r="M43" s="8"/>
      <c r="O43" s="7" t="e">
        <f>IF(OR('Gereden wedstrijden'!$L$7=5,'Gereden wedstrijden'!$L$7=6),LARGE(I43:N43,1),0)</f>
        <v>#NUM!</v>
      </c>
      <c r="P43" s="7">
        <f>IF('Gereden wedstrijden'!$L$7=6,LARGE(I43:N43,2),0)</f>
        <v>0</v>
      </c>
      <c r="Q43" s="7" t="e">
        <f t="shared" si="0"/>
        <v>#NUM!</v>
      </c>
    </row>
    <row r="44" spans="1:18" s="7" customFormat="1" x14ac:dyDescent="0.25">
      <c r="G44" s="8"/>
      <c r="J44" s="8"/>
      <c r="L44" s="8"/>
      <c r="M44" s="8"/>
      <c r="O44" s="7" t="e">
        <f>IF(OR('Gereden wedstrijden'!$L$7=5,'Gereden wedstrijden'!$L$7=6),LARGE(I44:N44,1),0)</f>
        <v>#NUM!</v>
      </c>
      <c r="P44" s="7">
        <f>IF('Gereden wedstrijden'!$L$7=6,LARGE(I44:N44,2),0)</f>
        <v>0</v>
      </c>
      <c r="Q44" s="7" t="e">
        <f t="shared" si="0"/>
        <v>#NUM!</v>
      </c>
    </row>
    <row r="45" spans="1:18" s="7" customFormat="1" x14ac:dyDescent="0.25">
      <c r="C45" s="8"/>
      <c r="F45" s="8"/>
      <c r="G45" s="8"/>
      <c r="H45" s="8"/>
      <c r="I45" s="8"/>
      <c r="J45" s="8"/>
      <c r="K45" s="8"/>
      <c r="L45" s="8"/>
      <c r="M45" s="8"/>
      <c r="O45" s="7" t="e">
        <f>IF(OR('Gereden wedstrijden'!$L$7=5,'Gereden wedstrijden'!$L$7=6),LARGE(I45:N45,1),0)</f>
        <v>#NUM!</v>
      </c>
      <c r="P45" s="7">
        <f>IF('Gereden wedstrijden'!$L$7=6,LARGE(I45:N45,2),0)</f>
        <v>0</v>
      </c>
      <c r="Q45" s="7" t="e">
        <f t="shared" si="0"/>
        <v>#NUM!</v>
      </c>
    </row>
    <row r="46" spans="1:18" s="10" customFormat="1" x14ac:dyDescent="0.25">
      <c r="A46" s="7"/>
      <c r="B46" s="7"/>
      <c r="C46" s="7"/>
      <c r="D46" s="7"/>
      <c r="E46" s="7"/>
      <c r="F46" s="7"/>
      <c r="G46" s="8"/>
      <c r="H46" s="7"/>
      <c r="I46" s="8"/>
      <c r="J46" s="7"/>
      <c r="K46" s="8"/>
      <c r="L46" s="8"/>
      <c r="M46" s="8"/>
      <c r="N46" s="7"/>
      <c r="O46" s="7" t="e">
        <f>IF(OR('Gereden wedstrijden'!$L$7=5,'Gereden wedstrijden'!$L$7=6),LARGE(I46:N46,1),0)</f>
        <v>#NUM!</v>
      </c>
      <c r="P46" s="7">
        <f>IF('Gereden wedstrijden'!$L$7=6,LARGE(I46:N46,2),0)</f>
        <v>0</v>
      </c>
      <c r="Q46" s="7" t="e">
        <f t="shared" si="0"/>
        <v>#NUM!</v>
      </c>
      <c r="R46" s="7"/>
    </row>
    <row r="47" spans="1:18" s="10" customFormat="1" x14ac:dyDescent="0.25">
      <c r="A47" s="7"/>
      <c r="B47" s="7"/>
      <c r="C47" s="8"/>
      <c r="D47" s="8"/>
      <c r="E47" s="7"/>
      <c r="F47" s="7"/>
      <c r="G47" s="8"/>
      <c r="H47" s="8"/>
      <c r="I47" s="8"/>
      <c r="J47" s="8"/>
      <c r="K47" s="7"/>
      <c r="L47" s="8"/>
      <c r="M47" s="8"/>
      <c r="N47" s="7"/>
      <c r="O47" s="7" t="e">
        <f>IF(OR('Gereden wedstrijden'!$L$7=5,'Gereden wedstrijden'!$L$7=6),LARGE(I47:N47,1),0)</f>
        <v>#NUM!</v>
      </c>
      <c r="P47" s="7">
        <f>IF('Gereden wedstrijden'!$L$7=6,LARGE(I47:N47,2),0)</f>
        <v>0</v>
      </c>
      <c r="Q47" s="7" t="e">
        <f t="shared" si="0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8"/>
      <c r="J48" s="7"/>
      <c r="K48" s="7"/>
      <c r="L48" s="8"/>
      <c r="M48" s="8"/>
      <c r="N48" s="7"/>
      <c r="O48" s="7" t="e">
        <f>IF(OR('Gereden wedstrijden'!$L$7=5,'Gereden wedstrijden'!$L$7=6),LARGE(I48:N48,1),0)</f>
        <v>#NUM!</v>
      </c>
      <c r="P48" s="7">
        <f>IF('Gereden wedstrijden'!$L$7=6,LARGE(I48:N48,2),0)</f>
        <v>0</v>
      </c>
      <c r="Q48" s="7" t="e">
        <f t="shared" si="0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7"/>
      <c r="J49" s="8"/>
      <c r="K49" s="7"/>
      <c r="L49" s="8"/>
      <c r="M49" s="8"/>
      <c r="N49" s="7"/>
      <c r="O49" s="7" t="e">
        <f>IF(OR('Gereden wedstrijden'!$L$7=5,'Gereden wedstrijden'!$L$7=6),LARGE(I49:N49,1),0)</f>
        <v>#NUM!</v>
      </c>
      <c r="P49" s="7">
        <f>IF('Gereden wedstrijden'!$L$7=6,LARGE(I49:N49,2),0)</f>
        <v>0</v>
      </c>
      <c r="Q49" s="7" t="e">
        <f t="shared" si="0"/>
        <v>#NUM!</v>
      </c>
      <c r="R49" s="7"/>
    </row>
    <row r="50" spans="1:18" s="9" customFormat="1" x14ac:dyDescent="0.25">
      <c r="A50" s="7"/>
      <c r="B50" s="7"/>
      <c r="C50" s="8"/>
      <c r="D50" s="7"/>
      <c r="E50" s="7"/>
      <c r="F50" s="8"/>
      <c r="G50" s="8"/>
      <c r="H50" s="8"/>
      <c r="I50" s="8"/>
      <c r="J50" s="8"/>
      <c r="K50" s="8"/>
      <c r="L50" s="8"/>
      <c r="M50" s="8"/>
      <c r="N50" s="7"/>
      <c r="O50" s="7" t="e">
        <f>IF(OR('Gereden wedstrijden'!$L$7=5,'Gereden wedstrijden'!$L$7=6),LARGE(I50:N50,1),0)</f>
        <v>#NUM!</v>
      </c>
      <c r="P50" s="7">
        <f>IF('Gereden wedstrijden'!$L$7=6,LARGE(I50:N50,2),0)</f>
        <v>0</v>
      </c>
      <c r="Q50" s="7" t="e">
        <f t="shared" si="0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7"/>
      <c r="J51" s="8"/>
      <c r="K51" s="7"/>
      <c r="L51" s="8"/>
      <c r="M51" s="8"/>
      <c r="N51" s="7"/>
      <c r="O51" s="7" t="e">
        <f>IF(OR('Gereden wedstrijden'!$L$7=5,'Gereden wedstrijden'!$L$7=6),LARGE(I51:N51,1),0)</f>
        <v>#NUM!</v>
      </c>
      <c r="P51" s="7">
        <f>IF('Gereden wedstrijden'!$L$7=6,LARGE(I51:N51,2),0)</f>
        <v>0</v>
      </c>
      <c r="Q51" s="7" t="e">
        <f t="shared" si="0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8"/>
      <c r="J52" s="7"/>
      <c r="K52" s="7"/>
      <c r="L52" s="8"/>
      <c r="M52" s="8"/>
      <c r="N52" s="7"/>
      <c r="O52" s="7" t="e">
        <f>IF(OR('Gereden wedstrijden'!$L$7=5,'Gereden wedstrijden'!$L$7=6),LARGE(I52:N52,1),0)</f>
        <v>#NUM!</v>
      </c>
      <c r="P52" s="7">
        <f>IF('Gereden wedstrijden'!$L$7=6,LARGE(I52:N52,2),0)</f>
        <v>0</v>
      </c>
      <c r="Q52" s="7" t="e">
        <f t="shared" si="0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8"/>
      <c r="J53" s="7"/>
      <c r="K53" s="8"/>
      <c r="L53" s="8"/>
      <c r="M53" s="8"/>
      <c r="N53" s="7"/>
      <c r="O53" s="7" t="e">
        <f>IF(OR('Gereden wedstrijden'!$L$7=5,'Gereden wedstrijden'!$L$7=6),LARGE(I53:N53,1),0)</f>
        <v>#NUM!</v>
      </c>
      <c r="P53" s="7">
        <f>IF('Gereden wedstrijden'!$L$7=6,LARGE(I53:N53,2),0)</f>
        <v>0</v>
      </c>
      <c r="Q53" s="7" t="e">
        <f t="shared" si="0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8"/>
      <c r="J54" s="7"/>
      <c r="K54" s="8"/>
      <c r="L54" s="8"/>
      <c r="M54" s="8"/>
      <c r="N54" s="7"/>
      <c r="O54" s="7" t="e">
        <f>IF(OR('Gereden wedstrijden'!$L$7=5,'Gereden wedstrijden'!$L$7=6),LARGE(I54:N54,1),0)</f>
        <v>#NUM!</v>
      </c>
      <c r="P54" s="7">
        <f>IF('Gereden wedstrijden'!$L$7=6,LARGE(I54:N54,2),0)</f>
        <v>0</v>
      </c>
      <c r="Q54" s="7" t="e">
        <f t="shared" si="0"/>
        <v>#NUM!</v>
      </c>
      <c r="R54" s="7"/>
    </row>
    <row r="55" spans="1:18" s="9" customFormat="1" x14ac:dyDescent="0.25">
      <c r="A55" s="7"/>
      <c r="B55" s="7"/>
      <c r="C55" s="7"/>
      <c r="D55" s="7"/>
      <c r="E55" s="7"/>
      <c r="F55" s="7"/>
      <c r="G55" s="8"/>
      <c r="H55" s="7"/>
      <c r="I55" s="7"/>
      <c r="J55" s="8"/>
      <c r="K55" s="8"/>
      <c r="L55" s="8"/>
      <c r="M55" s="8"/>
      <c r="N55" s="7"/>
      <c r="O55" s="7" t="e">
        <f>IF(OR('Gereden wedstrijden'!$L$7=5,'Gereden wedstrijden'!$L$7=6),LARGE(I55:N55,1),0)</f>
        <v>#NUM!</v>
      </c>
      <c r="P55" s="7">
        <f>IF('Gereden wedstrijden'!$L$7=6,LARGE(I55:N55,2),0)</f>
        <v>0</v>
      </c>
      <c r="Q55" s="7" t="e">
        <f t="shared" si="0"/>
        <v>#NUM!</v>
      </c>
      <c r="R55" s="7"/>
    </row>
    <row r="56" spans="1:18" s="9" customFormat="1" x14ac:dyDescent="0.25">
      <c r="A56" s="7"/>
      <c r="B56" s="7"/>
      <c r="C56" s="7"/>
      <c r="D56" s="7"/>
      <c r="E56" s="7"/>
      <c r="F56" s="7"/>
      <c r="G56" s="8"/>
      <c r="H56" s="7"/>
      <c r="I56" s="7"/>
      <c r="J56" s="8"/>
      <c r="K56" s="7"/>
      <c r="L56" s="8"/>
      <c r="M56" s="8"/>
      <c r="N56" s="7"/>
      <c r="O56" s="7" t="e">
        <f>IF(OR('Gereden wedstrijden'!$L$7=5,'Gereden wedstrijden'!$L$7=6),LARGE(I56:N56,1),0)</f>
        <v>#NUM!</v>
      </c>
      <c r="P56" s="7">
        <f>IF('Gereden wedstrijden'!$L$7=6,LARGE(I56:N56,2),0)</f>
        <v>0</v>
      </c>
      <c r="Q56" s="7" t="e">
        <f t="shared" si="0"/>
        <v>#NUM!</v>
      </c>
      <c r="R56" s="7"/>
    </row>
    <row r="57" spans="1:18" s="9" customFormat="1" x14ac:dyDescent="0.25">
      <c r="A57" s="7"/>
      <c r="B57" s="7"/>
      <c r="C57" s="7"/>
      <c r="D57" s="7"/>
      <c r="E57" s="7"/>
      <c r="F57" s="7"/>
      <c r="G57" s="8"/>
      <c r="H57" s="7"/>
      <c r="I57" s="8"/>
      <c r="J57" s="7"/>
      <c r="K57" s="8"/>
      <c r="L57" s="8"/>
      <c r="M57" s="8"/>
      <c r="N57" s="7"/>
      <c r="O57" s="7" t="e">
        <f>IF(OR('Gereden wedstrijden'!$L$7=5,'Gereden wedstrijden'!$L$7=6),LARGE(I57:N57,1),0)</f>
        <v>#NUM!</v>
      </c>
      <c r="P57" s="7">
        <f>IF('Gereden wedstrijden'!$L$7=6,LARGE(I57:N57,2),0)</f>
        <v>0</v>
      </c>
      <c r="Q57" s="7" t="e">
        <f t="shared" si="0"/>
        <v>#NUM!</v>
      </c>
      <c r="R57" s="7"/>
    </row>
    <row r="58" spans="1:18" s="9" customFormat="1" x14ac:dyDescent="0.25">
      <c r="A58" s="7"/>
      <c r="B58" s="7"/>
      <c r="C58" s="7"/>
      <c r="D58" s="7"/>
      <c r="E58" s="7"/>
      <c r="F58" s="7"/>
      <c r="G58" s="8"/>
      <c r="H58" s="7"/>
      <c r="I58" s="7"/>
      <c r="J58" s="8"/>
      <c r="K58" s="7"/>
      <c r="L58" s="8"/>
      <c r="M58" s="8"/>
      <c r="N58" s="7"/>
      <c r="O58" s="7" t="e">
        <f>IF(OR('Gereden wedstrijden'!$L$7=5,'Gereden wedstrijden'!$L$7=6),LARGE(I58:N58,1),0)</f>
        <v>#NUM!</v>
      </c>
      <c r="P58" s="7">
        <f>IF('Gereden wedstrijden'!$L$7=6,LARGE(I58:N58,2),0)</f>
        <v>0</v>
      </c>
      <c r="Q58" s="7" t="e">
        <f t="shared" si="0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s="6" customFormat="1" ht="12.75" x14ac:dyDescent="0.2"/>
    <row r="61" spans="1:18" s="6" customFormat="1" ht="12.75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B4" sqref="B4:G7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3" style="2" bestFit="1" customWidth="1"/>
    <col min="4" max="4" width="26.28515625" style="2" customWidth="1"/>
    <col min="5" max="5" width="6.140625" style="2" customWidth="1"/>
    <col min="6" max="6" width="4" style="2" customWidth="1"/>
    <col min="7" max="7" width="4.42578125" style="2" customWidth="1"/>
    <col min="8" max="8" width="18.28515625" style="2" customWidth="1"/>
    <col min="9" max="10" width="13.140625" style="27" customWidth="1"/>
    <col min="11" max="11" width="13.28515625" style="27" customWidth="1"/>
    <col min="12" max="13" width="13.140625" style="27" customWidth="1"/>
    <col min="14" max="15" width="11.7109375" style="2" hidden="1" customWidth="1" outlineLevel="1"/>
    <col min="16" max="16" width="7.42578125" style="2" customWidth="1" collapsed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9" t="s">
        <v>45</v>
      </c>
      <c r="J1" s="29" t="s">
        <v>511</v>
      </c>
      <c r="K1" s="29" t="s">
        <v>32</v>
      </c>
      <c r="L1" s="29" t="s">
        <v>606</v>
      </c>
      <c r="M1" s="29" t="s">
        <v>622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4">
        <v>42294</v>
      </c>
      <c r="J2" s="24">
        <v>42315</v>
      </c>
      <c r="K2" s="24">
        <v>42323</v>
      </c>
      <c r="L2" s="24">
        <v>42330</v>
      </c>
      <c r="M2" s="24">
        <v>42379</v>
      </c>
      <c r="N2" s="3"/>
      <c r="O2" s="3"/>
      <c r="P2" s="2" t="s">
        <v>610</v>
      </c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5" t="s">
        <v>15</v>
      </c>
      <c r="O3" s="5" t="s">
        <v>16</v>
      </c>
      <c r="P3" s="1" t="s">
        <v>14</v>
      </c>
    </row>
    <row r="4" spans="1:17" s="37" customFormat="1" x14ac:dyDescent="0.25">
      <c r="A4" s="37">
        <v>1</v>
      </c>
      <c r="B4" s="37" t="s">
        <v>18</v>
      </c>
      <c r="C4" s="37" t="s">
        <v>19</v>
      </c>
      <c r="D4" s="37" t="s">
        <v>20</v>
      </c>
      <c r="F4" s="37" t="s">
        <v>21</v>
      </c>
      <c r="G4" s="37" t="s">
        <v>22</v>
      </c>
      <c r="H4" s="38" t="s">
        <v>23</v>
      </c>
      <c r="I4" s="39">
        <v>1</v>
      </c>
      <c r="J4" s="40">
        <v>1</v>
      </c>
      <c r="K4" s="40">
        <v>2</v>
      </c>
      <c r="L4" s="39">
        <v>1</v>
      </c>
      <c r="M4" s="39">
        <v>1</v>
      </c>
      <c r="N4" s="37">
        <f>IF(OR('Gereden wedstrijden'!$L$7=5,'Gereden wedstrijden'!$L$7=5),LARGE(I4:M4,1),0)</f>
        <v>2</v>
      </c>
      <c r="O4" s="37">
        <f>IF('Gereden wedstrijden'!$L$7=5,LARGE(I4:M4,2),0)</f>
        <v>1</v>
      </c>
      <c r="P4" s="37">
        <f>SUM(I4:M4)-SUM(N4:O4)</f>
        <v>3</v>
      </c>
      <c r="Q4" s="37" t="s">
        <v>625</v>
      </c>
    </row>
    <row r="5" spans="1:17" s="41" customFormat="1" x14ac:dyDescent="0.25">
      <c r="A5" s="41">
        <v>2</v>
      </c>
      <c r="B5" s="41" t="s">
        <v>24</v>
      </c>
      <c r="C5" s="41" t="s">
        <v>25</v>
      </c>
      <c r="D5" s="41" t="s">
        <v>26</v>
      </c>
      <c r="F5" s="41" t="s">
        <v>21</v>
      </c>
      <c r="G5" s="41" t="s">
        <v>27</v>
      </c>
      <c r="H5" s="42" t="s">
        <v>28</v>
      </c>
      <c r="I5" s="43">
        <v>2</v>
      </c>
      <c r="J5" s="44">
        <v>5</v>
      </c>
      <c r="K5" s="44">
        <v>1</v>
      </c>
      <c r="L5" s="44">
        <v>2</v>
      </c>
      <c r="M5" s="44">
        <v>99</v>
      </c>
      <c r="N5" s="41">
        <f>IF(OR('Gereden wedstrijden'!$L$7=5,'Gereden wedstrijden'!$L$7=5),LARGE(I5:M5,1),0)</f>
        <v>99</v>
      </c>
      <c r="O5" s="41">
        <f>IF('Gereden wedstrijden'!$L$7=5,LARGE(I5:M5,2),0)</f>
        <v>5</v>
      </c>
      <c r="P5" s="41">
        <f>SUM(I5:M5)-SUM(N5:O5)</f>
        <v>5</v>
      </c>
      <c r="Q5" s="41" t="s">
        <v>626</v>
      </c>
    </row>
    <row r="6" spans="1:17" s="41" customFormat="1" x14ac:dyDescent="0.25">
      <c r="A6" s="41">
        <v>3</v>
      </c>
      <c r="B6" s="41" t="s">
        <v>33</v>
      </c>
      <c r="C6" s="41" t="s">
        <v>34</v>
      </c>
      <c r="D6" s="41" t="s">
        <v>35</v>
      </c>
      <c r="F6" s="41" t="s">
        <v>21</v>
      </c>
      <c r="G6" s="41" t="s">
        <v>27</v>
      </c>
      <c r="H6" s="42" t="s">
        <v>36</v>
      </c>
      <c r="I6" s="43">
        <v>4</v>
      </c>
      <c r="J6" s="44">
        <v>2</v>
      </c>
      <c r="K6" s="43">
        <v>3</v>
      </c>
      <c r="L6" s="44">
        <v>3</v>
      </c>
      <c r="M6" s="44">
        <v>4</v>
      </c>
      <c r="N6" s="41">
        <f>IF(OR('Gereden wedstrijden'!$L$7=5,'Gereden wedstrijden'!$L$7=5),LARGE(I6:M6,1),0)</f>
        <v>4</v>
      </c>
      <c r="O6" s="41">
        <f>IF('Gereden wedstrijden'!$L$7=5,LARGE(I6:M6,2),0)</f>
        <v>4</v>
      </c>
      <c r="P6" s="41">
        <f>SUM(I6:M6)-SUM(N6:O6)</f>
        <v>8</v>
      </c>
      <c r="Q6" s="41" t="s">
        <v>626</v>
      </c>
    </row>
    <row r="7" spans="1:17" s="41" customFormat="1" x14ac:dyDescent="0.25">
      <c r="A7" s="41">
        <v>4</v>
      </c>
      <c r="B7" s="41" t="s">
        <v>29</v>
      </c>
      <c r="C7" s="41" t="s">
        <v>30</v>
      </c>
      <c r="D7" s="41" t="s">
        <v>31</v>
      </c>
      <c r="F7" s="41" t="s">
        <v>21</v>
      </c>
      <c r="G7" s="41" t="s">
        <v>27</v>
      </c>
      <c r="H7" s="42" t="s">
        <v>32</v>
      </c>
      <c r="I7" s="43">
        <v>3</v>
      </c>
      <c r="J7" s="44">
        <v>4</v>
      </c>
      <c r="K7" s="43">
        <v>6</v>
      </c>
      <c r="L7" s="44">
        <v>4</v>
      </c>
      <c r="M7" s="44">
        <v>2</v>
      </c>
      <c r="N7" s="41">
        <f>IF(OR('Gereden wedstrijden'!$L$7=5,'Gereden wedstrijden'!$L$7=5),LARGE(I7:M7,1),0)</f>
        <v>6</v>
      </c>
      <c r="O7" s="41">
        <f>IF('Gereden wedstrijden'!$L$7=5,LARGE(I7:M7,2),0)</f>
        <v>4</v>
      </c>
      <c r="P7" s="41">
        <f>SUM(I7:M7)-SUM(N7:O7)</f>
        <v>9</v>
      </c>
      <c r="Q7" s="41" t="s">
        <v>626</v>
      </c>
    </row>
    <row r="8" spans="1:17" s="41" customFormat="1" x14ac:dyDescent="0.25">
      <c r="H8" s="42"/>
      <c r="I8" s="43"/>
      <c r="J8" s="44"/>
      <c r="K8" s="43"/>
      <c r="L8" s="44"/>
      <c r="M8" s="44"/>
    </row>
    <row r="9" spans="1:17" s="7" customFormat="1" x14ac:dyDescent="0.25">
      <c r="A9" s="7">
        <v>5</v>
      </c>
      <c r="B9" s="7" t="s">
        <v>41</v>
      </c>
      <c r="C9" s="7" t="s">
        <v>42</v>
      </c>
      <c r="D9" s="7" t="s">
        <v>43</v>
      </c>
      <c r="F9" s="7" t="s">
        <v>21</v>
      </c>
      <c r="G9" s="7" t="s">
        <v>22</v>
      </c>
      <c r="H9" s="8" t="s">
        <v>44</v>
      </c>
      <c r="I9" s="25">
        <v>6</v>
      </c>
      <c r="J9" s="23">
        <v>3</v>
      </c>
      <c r="K9" s="23">
        <v>7</v>
      </c>
      <c r="L9" s="25">
        <v>6</v>
      </c>
      <c r="M9" s="25">
        <v>3</v>
      </c>
      <c r="N9" s="7">
        <f>IF(OR('Gereden wedstrijden'!$L$7=5,'Gereden wedstrijden'!$L$7=5),LARGE(I9:M9,1),0)</f>
        <v>7</v>
      </c>
      <c r="O9" s="7">
        <f>IF('Gereden wedstrijden'!$L$7=5,LARGE(I9:M9,2),0)</f>
        <v>6</v>
      </c>
      <c r="P9" s="7">
        <f>SUM(I9:M9)-SUM(N9:O9)</f>
        <v>12</v>
      </c>
    </row>
    <row r="10" spans="1:17" s="7" customFormat="1" x14ac:dyDescent="0.25">
      <c r="A10" s="7">
        <v>6</v>
      </c>
      <c r="B10" s="7" t="s">
        <v>37</v>
      </c>
      <c r="C10" s="7" t="s">
        <v>38</v>
      </c>
      <c r="D10" s="7" t="s">
        <v>39</v>
      </c>
      <c r="F10" s="7" t="s">
        <v>21</v>
      </c>
      <c r="G10" s="7" t="s">
        <v>27</v>
      </c>
      <c r="H10" s="8" t="s">
        <v>40</v>
      </c>
      <c r="I10" s="23">
        <v>5</v>
      </c>
      <c r="J10" s="25">
        <v>6</v>
      </c>
      <c r="K10" s="23">
        <v>4</v>
      </c>
      <c r="L10" s="25">
        <v>5</v>
      </c>
      <c r="M10" s="25">
        <v>5</v>
      </c>
      <c r="N10" s="7">
        <f>IF(OR('Gereden wedstrijden'!$L$7=5,'Gereden wedstrijden'!$L$7=5),LARGE(I10:M10,1),0)</f>
        <v>6</v>
      </c>
      <c r="O10" s="7">
        <f>IF('Gereden wedstrijden'!$L$7=5,LARGE(I10:M10,2),0)</f>
        <v>5</v>
      </c>
      <c r="P10" s="7">
        <f>SUM(I10:M10)-SUM(N10:O10)</f>
        <v>14</v>
      </c>
    </row>
    <row r="11" spans="1:17" s="7" customFormat="1" x14ac:dyDescent="0.25">
      <c r="A11" s="7">
        <v>7</v>
      </c>
      <c r="B11" s="7" t="s">
        <v>605</v>
      </c>
      <c r="C11" s="7" t="s">
        <v>579</v>
      </c>
      <c r="D11" s="7" t="s">
        <v>580</v>
      </c>
      <c r="F11" s="7" t="s">
        <v>21</v>
      </c>
      <c r="G11" s="7" t="s">
        <v>27</v>
      </c>
      <c r="H11" s="7" t="s">
        <v>581</v>
      </c>
      <c r="I11" s="25">
        <v>99</v>
      </c>
      <c r="J11" s="23">
        <v>99</v>
      </c>
      <c r="K11" s="23">
        <v>5</v>
      </c>
      <c r="L11" s="25">
        <v>99</v>
      </c>
      <c r="M11" s="25">
        <v>6</v>
      </c>
      <c r="N11" s="7">
        <f>IF(OR('Gereden wedstrijden'!$L$7=5,'Gereden wedstrijden'!$L$7=5),LARGE(I11:M11,1),0)</f>
        <v>99</v>
      </c>
      <c r="O11" s="7">
        <f>IF('Gereden wedstrijden'!$L$7=5,LARGE(I11:M11,2),0)</f>
        <v>99</v>
      </c>
      <c r="P11" s="7">
        <f>SUM(I11:M11)-SUM(N11:O11)</f>
        <v>110</v>
      </c>
    </row>
    <row r="12" spans="1:17" s="7" customFormat="1" x14ac:dyDescent="0.25">
      <c r="H12" s="8"/>
      <c r="J12" s="25"/>
      <c r="K12" s="23"/>
      <c r="L12" s="25"/>
      <c r="M12" s="25"/>
      <c r="N12" s="7" t="e">
        <f>IF(OR('Gereden wedstrijden'!$L$7=5,'Gereden wedstrijden'!$L$7=6),LARGE(J12:M12,1),0)</f>
        <v>#NUM!</v>
      </c>
      <c r="O12" s="7">
        <f>IF('Gereden wedstrijden'!$L$7=6,LARGE(J12:M12,2),0)</f>
        <v>0</v>
      </c>
      <c r="P12" s="7" t="e">
        <f t="shared" ref="P12:P18" si="0">SUM(J12:M12)-SUM(N12:O12)</f>
        <v>#NUM!</v>
      </c>
    </row>
    <row r="13" spans="1:17" s="7" customFormat="1" x14ac:dyDescent="0.25">
      <c r="A13" s="37" t="s">
        <v>616</v>
      </c>
      <c r="H13" s="8"/>
      <c r="J13" s="23"/>
      <c r="K13" s="23"/>
      <c r="L13" s="25"/>
      <c r="M13" s="25"/>
      <c r="N13" s="7" t="e">
        <f>IF(OR('Gereden wedstrijden'!$L$7=5,'Gereden wedstrijden'!$L$7=6),LARGE(J13:M13,1),0)</f>
        <v>#NUM!</v>
      </c>
      <c r="O13" s="7">
        <f>IF('Gereden wedstrijden'!$L$7=6,LARGE(J13:M13,2),0)</f>
        <v>0</v>
      </c>
      <c r="P13" s="7" t="e">
        <f t="shared" si="0"/>
        <v>#NUM!</v>
      </c>
    </row>
    <row r="14" spans="1:17" s="7" customFormat="1" x14ac:dyDescent="0.25">
      <c r="H14" s="8"/>
      <c r="J14" s="25"/>
      <c r="K14" s="23"/>
      <c r="L14" s="25"/>
      <c r="M14" s="25"/>
      <c r="N14" s="7" t="e">
        <f>IF(OR('Gereden wedstrijden'!$L$7=5,'Gereden wedstrijden'!$L$7=6),LARGE(J14:M14,1),0)</f>
        <v>#NUM!</v>
      </c>
      <c r="O14" s="7">
        <f>IF('Gereden wedstrijden'!$L$7=6,LARGE(J14:M14,2),0)</f>
        <v>0</v>
      </c>
      <c r="P14" s="7" t="e">
        <f t="shared" si="0"/>
        <v>#NUM!</v>
      </c>
    </row>
    <row r="15" spans="1:17" s="7" customFormat="1" x14ac:dyDescent="0.25">
      <c r="H15" s="8"/>
      <c r="J15" s="23"/>
      <c r="K15" s="25"/>
      <c r="L15" s="25"/>
      <c r="M15" s="25"/>
      <c r="N15" s="7" t="e">
        <f>IF(OR('Gereden wedstrijden'!$L$7=5,'Gereden wedstrijden'!$L$7=6),LARGE(J15:M15,1),0)</f>
        <v>#NUM!</v>
      </c>
      <c r="O15" s="7">
        <f>IF('Gereden wedstrijden'!$L$7=6,LARGE(J15:M15,2),0)</f>
        <v>0</v>
      </c>
      <c r="P15" s="7" t="e">
        <f t="shared" si="0"/>
        <v>#NUM!</v>
      </c>
    </row>
    <row r="16" spans="1:17" s="7" customFormat="1" x14ac:dyDescent="0.25">
      <c r="H16" s="8"/>
      <c r="J16" s="25"/>
      <c r="K16" s="23"/>
      <c r="L16" s="25"/>
      <c r="M16" s="25"/>
      <c r="N16" s="7" t="e">
        <f>IF(OR('Gereden wedstrijden'!$L$7=5,'Gereden wedstrijden'!$L$7=6),LARGE(J16:M16,1),0)</f>
        <v>#NUM!</v>
      </c>
      <c r="O16" s="7">
        <f>IF('Gereden wedstrijden'!$L$7=6,LARGE(J16:M16,2),0)</f>
        <v>0</v>
      </c>
      <c r="P16" s="7" t="e">
        <f t="shared" si="0"/>
        <v>#NUM!</v>
      </c>
    </row>
    <row r="17" spans="3:16" s="7" customFormat="1" x14ac:dyDescent="0.25">
      <c r="H17" s="8"/>
      <c r="J17" s="25"/>
      <c r="K17" s="23"/>
      <c r="L17" s="25"/>
      <c r="M17" s="25"/>
      <c r="N17" s="7" t="e">
        <f>IF(OR('Gereden wedstrijden'!$L$7=5,'Gereden wedstrijden'!$L$7=6),LARGE(J17:M17,1),0)</f>
        <v>#NUM!</v>
      </c>
      <c r="O17" s="7">
        <f>IF('Gereden wedstrijden'!$L$7=6,LARGE(J17:M17,2),0)</f>
        <v>0</v>
      </c>
      <c r="P17" s="7" t="e">
        <f t="shared" si="0"/>
        <v>#NUM!</v>
      </c>
    </row>
    <row r="18" spans="3:16" s="7" customFormat="1" x14ac:dyDescent="0.25">
      <c r="H18" s="8"/>
      <c r="J18" s="25"/>
      <c r="K18" s="25"/>
      <c r="L18" s="25"/>
      <c r="M18" s="25"/>
      <c r="N18" s="7" t="e">
        <f>IF(OR('Gereden wedstrijden'!$L$7=5,'Gereden wedstrijden'!$L$7=6),LARGE(J18:M18,1),0)</f>
        <v>#NUM!</v>
      </c>
      <c r="O18" s="7">
        <f>IF('Gereden wedstrijden'!$L$7=6,LARGE(J18:M18,2),0)</f>
        <v>0</v>
      </c>
      <c r="P18" s="7" t="e">
        <f t="shared" si="0"/>
        <v>#NUM!</v>
      </c>
    </row>
    <row r="19" spans="3:16" s="7" customFormat="1" x14ac:dyDescent="0.25">
      <c r="G19" s="8"/>
      <c r="I19" s="23"/>
      <c r="J19" s="25"/>
      <c r="K19" s="23"/>
      <c r="L19" s="25"/>
      <c r="M19" s="25"/>
      <c r="N19" s="7" t="e">
        <f>IF(OR('Gereden wedstrijden'!$L$7=5,'Gereden wedstrijden'!$L$7=6),LARGE(I19:M19,1),0)</f>
        <v>#NUM!</v>
      </c>
      <c r="O19" s="7">
        <f>IF('Gereden wedstrijden'!$L$7=6,LARGE(I19:M19,2),0)</f>
        <v>0</v>
      </c>
      <c r="P19" s="7" t="e">
        <f t="shared" ref="P19:P59" si="1">SUM(I19:M19)-SUM(N19:O19)</f>
        <v>#NUM!</v>
      </c>
    </row>
    <row r="20" spans="3:16" s="7" customFormat="1" x14ac:dyDescent="0.25">
      <c r="G20" s="8"/>
      <c r="I20" s="23"/>
      <c r="J20" s="25"/>
      <c r="K20" s="23"/>
      <c r="L20" s="25"/>
      <c r="M20" s="25"/>
      <c r="N20" s="7" t="e">
        <f>IF(OR('Gereden wedstrijden'!$L$7=5,'Gereden wedstrijden'!$L$7=6),LARGE(I20:M20,1),0)</f>
        <v>#NUM!</v>
      </c>
      <c r="O20" s="7">
        <f>IF('Gereden wedstrijden'!$L$7=6,LARGE(I20:M20,2),0)</f>
        <v>0</v>
      </c>
      <c r="P20" s="7" t="e">
        <f t="shared" si="1"/>
        <v>#NUM!</v>
      </c>
    </row>
    <row r="21" spans="3:16" s="7" customFormat="1" x14ac:dyDescent="0.25">
      <c r="C21" s="8"/>
      <c r="D21" s="8"/>
      <c r="G21" s="8"/>
      <c r="H21" s="8"/>
      <c r="I21" s="25"/>
      <c r="J21" s="25"/>
      <c r="K21" s="23"/>
      <c r="L21" s="25"/>
      <c r="M21" s="25"/>
      <c r="N21" s="7" t="e">
        <f>IF(OR('Gereden wedstrijden'!$L$7=5,'Gereden wedstrijden'!$L$7=6),LARGE(I21:M21,1),0)</f>
        <v>#NUM!</v>
      </c>
      <c r="O21" s="7">
        <f>IF('Gereden wedstrijden'!$L$7=6,LARGE(I21:M21,2),0)</f>
        <v>0</v>
      </c>
      <c r="P21" s="7" t="e">
        <f t="shared" si="1"/>
        <v>#NUM!</v>
      </c>
    </row>
    <row r="22" spans="3:16" s="7" customFormat="1" x14ac:dyDescent="0.25">
      <c r="G22" s="8"/>
      <c r="I22" s="23"/>
      <c r="J22" s="25"/>
      <c r="K22" s="25"/>
      <c r="L22" s="25"/>
      <c r="M22" s="25"/>
      <c r="N22" s="7" t="e">
        <f>IF(OR('Gereden wedstrijden'!$L$7=5,'Gereden wedstrijden'!$L$7=6),LARGE(I22:M22,1),0)</f>
        <v>#NUM!</v>
      </c>
      <c r="O22" s="7">
        <f>IF('Gereden wedstrijden'!$L$7=6,LARGE(I22:M22,2),0)</f>
        <v>0</v>
      </c>
      <c r="P22" s="7" t="e">
        <f t="shared" si="1"/>
        <v>#NUM!</v>
      </c>
    </row>
    <row r="23" spans="3:16" s="7" customFormat="1" x14ac:dyDescent="0.25">
      <c r="G23" s="8"/>
      <c r="I23" s="25"/>
      <c r="J23" s="23"/>
      <c r="K23" s="23"/>
      <c r="L23" s="25"/>
      <c r="M23" s="25"/>
      <c r="N23" s="7" t="e">
        <f>IF(OR('Gereden wedstrijden'!$L$7=5,'Gereden wedstrijden'!$L$7=6),LARGE(I23:M23,1),0)</f>
        <v>#NUM!</v>
      </c>
      <c r="O23" s="7">
        <f>IF('Gereden wedstrijden'!$L$7=6,LARGE(I23:M23,2),0)</f>
        <v>0</v>
      </c>
      <c r="P23" s="7" t="e">
        <f t="shared" si="1"/>
        <v>#NUM!</v>
      </c>
    </row>
    <row r="24" spans="3:16" s="7" customFormat="1" x14ac:dyDescent="0.25">
      <c r="G24" s="8"/>
      <c r="I24" s="23"/>
      <c r="J24" s="25"/>
      <c r="K24" s="25"/>
      <c r="L24" s="25"/>
      <c r="M24" s="25"/>
      <c r="N24" s="7" t="e">
        <f>IF(OR('Gereden wedstrijden'!$L$7=5,'Gereden wedstrijden'!$L$7=6),LARGE(I24:M24,1),0)</f>
        <v>#NUM!</v>
      </c>
      <c r="O24" s="7">
        <f>IF('Gereden wedstrijden'!$L$7=6,LARGE(I24:M24,2),0)</f>
        <v>0</v>
      </c>
      <c r="P24" s="7" t="e">
        <f t="shared" si="1"/>
        <v>#NUM!</v>
      </c>
    </row>
    <row r="25" spans="3:16" s="7" customFormat="1" x14ac:dyDescent="0.25">
      <c r="C25" s="8"/>
      <c r="D25" s="8"/>
      <c r="G25" s="8"/>
      <c r="H25" s="8"/>
      <c r="I25" s="25"/>
      <c r="J25" s="25"/>
      <c r="K25" s="23"/>
      <c r="L25" s="25"/>
      <c r="M25" s="25"/>
      <c r="N25" s="7" t="e">
        <f>IF(OR('Gereden wedstrijden'!$L$7=5,'Gereden wedstrijden'!$L$7=6),LARGE(I25:M25,1),0)</f>
        <v>#NUM!</v>
      </c>
      <c r="O25" s="7">
        <f>IF('Gereden wedstrijden'!$L$7=6,LARGE(I25:M25,2),0)</f>
        <v>0</v>
      </c>
      <c r="P25" s="7" t="e">
        <f t="shared" si="1"/>
        <v>#NUM!</v>
      </c>
    </row>
    <row r="26" spans="3:16" s="7" customFormat="1" x14ac:dyDescent="0.25">
      <c r="G26" s="8"/>
      <c r="I26" s="23"/>
      <c r="J26" s="25"/>
      <c r="K26" s="25"/>
      <c r="L26" s="25"/>
      <c r="M26" s="25"/>
      <c r="N26" s="7" t="e">
        <f>IF(OR('Gereden wedstrijden'!$L$7=5,'Gereden wedstrijden'!$L$7=6),LARGE(I26:M26,1),0)</f>
        <v>#NUM!</v>
      </c>
      <c r="O26" s="7">
        <f>IF('Gereden wedstrijden'!$L$7=6,LARGE(I26:M26,2),0)</f>
        <v>0</v>
      </c>
      <c r="P26" s="7" t="e">
        <f t="shared" si="1"/>
        <v>#NUM!</v>
      </c>
    </row>
    <row r="27" spans="3:16" s="7" customFormat="1" x14ac:dyDescent="0.25">
      <c r="G27" s="8"/>
      <c r="I27" s="25"/>
      <c r="J27" s="23"/>
      <c r="K27" s="23"/>
      <c r="L27" s="25"/>
      <c r="M27" s="25"/>
      <c r="N27" s="7" t="e">
        <f>IF(OR('Gereden wedstrijden'!$L$7=5,'Gereden wedstrijden'!$L$7=6),LARGE(I27:M27,1),0)</f>
        <v>#NUM!</v>
      </c>
      <c r="O27" s="7">
        <f>IF('Gereden wedstrijden'!$L$7=6,LARGE(I27:M27,2),0)</f>
        <v>0</v>
      </c>
      <c r="P27" s="7" t="e">
        <f t="shared" si="1"/>
        <v>#NUM!</v>
      </c>
    </row>
    <row r="28" spans="3:16" s="7" customFormat="1" x14ac:dyDescent="0.25">
      <c r="C28" s="8"/>
      <c r="D28" s="8"/>
      <c r="G28" s="8"/>
      <c r="H28" s="8"/>
      <c r="I28" s="25"/>
      <c r="J28" s="25"/>
      <c r="K28" s="23"/>
      <c r="L28" s="25"/>
      <c r="M28" s="25"/>
      <c r="N28" s="7" t="e">
        <f>IF(OR('Gereden wedstrijden'!$L$7=5,'Gereden wedstrijden'!$L$7=6),LARGE(I28:M28,1),0)</f>
        <v>#NUM!</v>
      </c>
      <c r="O28" s="7">
        <f>IF('Gereden wedstrijden'!$L$7=6,LARGE(I28:M28,2),0)</f>
        <v>0</v>
      </c>
      <c r="P28" s="7" t="e">
        <f t="shared" si="1"/>
        <v>#NUM!</v>
      </c>
    </row>
    <row r="29" spans="3:16" s="7" customFormat="1" x14ac:dyDescent="0.25">
      <c r="G29" s="8"/>
      <c r="I29" s="25"/>
      <c r="J29" s="23"/>
      <c r="K29" s="23"/>
      <c r="L29" s="25"/>
      <c r="M29" s="25"/>
      <c r="N29" s="7" t="e">
        <f>IF(OR('Gereden wedstrijden'!$L$7=5,'Gereden wedstrijden'!$L$7=6),LARGE(I29:M29,1),0)</f>
        <v>#NUM!</v>
      </c>
      <c r="O29" s="7">
        <f>IF('Gereden wedstrijden'!$L$7=6,LARGE(I29:M29,2),0)</f>
        <v>0</v>
      </c>
      <c r="P29" s="7" t="e">
        <f t="shared" si="1"/>
        <v>#NUM!</v>
      </c>
    </row>
    <row r="30" spans="3:16" s="7" customFormat="1" x14ac:dyDescent="0.25">
      <c r="G30" s="8"/>
      <c r="I30" s="25"/>
      <c r="J30" s="23"/>
      <c r="K30" s="23"/>
      <c r="L30" s="25"/>
      <c r="M30" s="25"/>
      <c r="N30" s="7" t="e">
        <f>IF(OR('Gereden wedstrijden'!$L$7=5,'Gereden wedstrijden'!$L$7=6),LARGE(I30:M30,1),0)</f>
        <v>#NUM!</v>
      </c>
      <c r="O30" s="7">
        <f>IF('Gereden wedstrijden'!$L$7=6,LARGE(I30:M30,2),0)</f>
        <v>0</v>
      </c>
      <c r="P30" s="7" t="e">
        <f t="shared" si="1"/>
        <v>#NUM!</v>
      </c>
    </row>
    <row r="31" spans="3:16" s="7" customFormat="1" x14ac:dyDescent="0.25">
      <c r="G31" s="8"/>
      <c r="I31" s="23"/>
      <c r="J31" s="23"/>
      <c r="K31" s="25"/>
      <c r="L31" s="25"/>
      <c r="M31" s="25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1"/>
        <v>#NUM!</v>
      </c>
    </row>
    <row r="32" spans="3:16" s="7" customFormat="1" x14ac:dyDescent="0.25">
      <c r="G32" s="8"/>
      <c r="I32" s="23"/>
      <c r="J32" s="25"/>
      <c r="K32" s="25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1"/>
        <v>#NUM!</v>
      </c>
    </row>
    <row r="33" spans="1:17" s="7" customFormat="1" x14ac:dyDescent="0.25">
      <c r="C33" s="8"/>
      <c r="D33" s="8"/>
      <c r="G33" s="8"/>
      <c r="H33" s="8"/>
      <c r="I33" s="25"/>
      <c r="J33" s="25"/>
      <c r="K33" s="23"/>
      <c r="L33" s="25"/>
      <c r="M33" s="25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1"/>
        <v>#NUM!</v>
      </c>
    </row>
    <row r="34" spans="1:17" s="7" customFormat="1" x14ac:dyDescent="0.25">
      <c r="B34" s="9"/>
      <c r="C34" s="9"/>
      <c r="D34" s="9"/>
      <c r="E34" s="9"/>
      <c r="F34" s="9"/>
      <c r="G34" s="9"/>
      <c r="H34" s="9"/>
      <c r="I34" s="26"/>
      <c r="J34" s="26"/>
      <c r="K34" s="26"/>
      <c r="L34" s="26"/>
      <c r="M34" s="26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1"/>
        <v>#NUM!</v>
      </c>
      <c r="Q34" s="9"/>
    </row>
    <row r="35" spans="1:17" s="7" customFormat="1" x14ac:dyDescent="0.25">
      <c r="B35" s="8"/>
      <c r="C35" s="8"/>
      <c r="D35" s="8"/>
      <c r="F35" s="8"/>
      <c r="G35" s="8"/>
      <c r="H35" s="8"/>
      <c r="I35" s="25"/>
      <c r="J35" s="25"/>
      <c r="K35" s="25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1"/>
        <v>#NUM!</v>
      </c>
    </row>
    <row r="36" spans="1:17" s="7" customFormat="1" x14ac:dyDescent="0.25">
      <c r="G36" s="8"/>
      <c r="I36" s="23"/>
      <c r="J36" s="25"/>
      <c r="K36" s="25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1"/>
        <v>#NUM!</v>
      </c>
    </row>
    <row r="37" spans="1:17" s="7" customFormat="1" x14ac:dyDescent="0.25">
      <c r="B37" s="9"/>
      <c r="C37" s="9"/>
      <c r="D37" s="9"/>
      <c r="E37" s="9"/>
      <c r="F37" s="9"/>
      <c r="G37" s="9"/>
      <c r="H37" s="9"/>
      <c r="I37" s="26"/>
      <c r="J37" s="26"/>
      <c r="K37" s="26"/>
      <c r="L37" s="26"/>
      <c r="M37" s="26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1"/>
        <v>#NUM!</v>
      </c>
      <c r="Q37" s="9"/>
    </row>
    <row r="38" spans="1:17" s="7" customFormat="1" x14ac:dyDescent="0.25">
      <c r="F38" s="8"/>
      <c r="G38" s="8"/>
      <c r="I38" s="25"/>
      <c r="J38" s="25"/>
      <c r="K38" s="25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1"/>
        <v>#NUM!</v>
      </c>
    </row>
    <row r="39" spans="1:17" s="7" customFormat="1" x14ac:dyDescent="0.25">
      <c r="G39" s="8"/>
      <c r="I39" s="25"/>
      <c r="J39" s="25"/>
      <c r="K39" s="23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1"/>
        <v>#NUM!</v>
      </c>
    </row>
    <row r="40" spans="1:17" s="7" customFormat="1" x14ac:dyDescent="0.25">
      <c r="G40" s="8"/>
      <c r="I40" s="23"/>
      <c r="J40" s="25"/>
      <c r="K40" s="25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1"/>
        <v>#NUM!</v>
      </c>
    </row>
    <row r="41" spans="1:17" s="7" customFormat="1" x14ac:dyDescent="0.25">
      <c r="C41" s="8"/>
      <c r="F41" s="8"/>
      <c r="G41" s="8"/>
      <c r="H41" s="8"/>
      <c r="I41" s="25"/>
      <c r="J41" s="25"/>
      <c r="K41" s="25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1"/>
        <v>#NUM!</v>
      </c>
    </row>
    <row r="42" spans="1:17" s="7" customFormat="1" x14ac:dyDescent="0.25">
      <c r="G42" s="8"/>
      <c r="I42" s="25"/>
      <c r="J42" s="25"/>
      <c r="K42" s="23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1"/>
        <v>#NUM!</v>
      </c>
    </row>
    <row r="43" spans="1:17" s="7" customFormat="1" x14ac:dyDescent="0.25">
      <c r="C43" s="8"/>
      <c r="G43" s="8"/>
      <c r="H43" s="8"/>
      <c r="I43" s="25"/>
      <c r="J43" s="25"/>
      <c r="K43" s="25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1"/>
        <v>#NUM!</v>
      </c>
    </row>
    <row r="44" spans="1:17" s="7" customFormat="1" x14ac:dyDescent="0.25">
      <c r="G44" s="8"/>
      <c r="I44" s="23"/>
      <c r="J44" s="25"/>
      <c r="K44" s="23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1"/>
        <v>#NUM!</v>
      </c>
    </row>
    <row r="45" spans="1:17" s="7" customFormat="1" x14ac:dyDescent="0.25">
      <c r="G45" s="8"/>
      <c r="I45" s="23"/>
      <c r="J45" s="25"/>
      <c r="K45" s="23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1"/>
        <v>#NUM!</v>
      </c>
    </row>
    <row r="46" spans="1:17" s="7" customFormat="1" x14ac:dyDescent="0.25">
      <c r="C46" s="8"/>
      <c r="F46" s="8"/>
      <c r="G46" s="8"/>
      <c r="H46" s="8"/>
      <c r="I46" s="25"/>
      <c r="J46" s="25"/>
      <c r="K46" s="25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1"/>
        <v>#NUM!</v>
      </c>
    </row>
    <row r="47" spans="1:17" s="10" customFormat="1" x14ac:dyDescent="0.25">
      <c r="A47" s="7"/>
      <c r="B47" s="7"/>
      <c r="C47" s="7"/>
      <c r="D47" s="7"/>
      <c r="E47" s="7"/>
      <c r="F47" s="7"/>
      <c r="G47" s="8"/>
      <c r="H47" s="7"/>
      <c r="I47" s="25"/>
      <c r="J47" s="23"/>
      <c r="K47" s="25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1"/>
        <v>#NUM!</v>
      </c>
      <c r="Q47" s="7"/>
    </row>
    <row r="48" spans="1:17" s="10" customFormat="1" x14ac:dyDescent="0.25">
      <c r="A48" s="7"/>
      <c r="B48" s="7"/>
      <c r="C48" s="8"/>
      <c r="D48" s="8"/>
      <c r="E48" s="7"/>
      <c r="F48" s="7"/>
      <c r="G48" s="8"/>
      <c r="H48" s="8"/>
      <c r="I48" s="25"/>
      <c r="J48" s="25"/>
      <c r="K48" s="23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1"/>
        <v>#NUM!</v>
      </c>
      <c r="Q48" s="7"/>
    </row>
    <row r="49" spans="1:17" s="10" customFormat="1" x14ac:dyDescent="0.25">
      <c r="A49" s="7"/>
      <c r="B49" s="7"/>
      <c r="C49" s="7"/>
      <c r="D49" s="7"/>
      <c r="E49" s="7"/>
      <c r="F49" s="7"/>
      <c r="G49" s="8"/>
      <c r="H49" s="7"/>
      <c r="I49" s="25"/>
      <c r="J49" s="23"/>
      <c r="K49" s="23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1"/>
        <v>#NUM!</v>
      </c>
      <c r="Q49" s="7"/>
    </row>
    <row r="50" spans="1:17" s="10" customFormat="1" x14ac:dyDescent="0.25">
      <c r="A50" s="7"/>
      <c r="B50" s="7"/>
      <c r="C50" s="7"/>
      <c r="D50" s="7"/>
      <c r="E50" s="7"/>
      <c r="F50" s="7"/>
      <c r="G50" s="8"/>
      <c r="H50" s="7"/>
      <c r="I50" s="23"/>
      <c r="J50" s="25"/>
      <c r="K50" s="23"/>
      <c r="L50" s="25"/>
      <c r="M50" s="25"/>
      <c r="N50" s="7" t="e">
        <f>IF(OR('Gereden wedstrijden'!$L$7=5,'Gereden wedstrijden'!$L$7=6),LARGE(I50:M50,1),0)</f>
        <v>#NUM!</v>
      </c>
      <c r="O50" s="7">
        <f>IF('Gereden wedstrijden'!$L$7=6,LARGE(I50:M50,2),0)</f>
        <v>0</v>
      </c>
      <c r="P50" s="7" t="e">
        <f t="shared" si="1"/>
        <v>#NUM!</v>
      </c>
      <c r="Q50" s="7"/>
    </row>
    <row r="51" spans="1:17" s="9" customFormat="1" x14ac:dyDescent="0.25">
      <c r="A51" s="7"/>
      <c r="B51" s="7"/>
      <c r="C51" s="8"/>
      <c r="D51" s="7"/>
      <c r="E51" s="7"/>
      <c r="F51" s="8"/>
      <c r="G51" s="8"/>
      <c r="H51" s="8"/>
      <c r="I51" s="25"/>
      <c r="J51" s="25"/>
      <c r="K51" s="25"/>
      <c r="L51" s="25"/>
      <c r="M51" s="25"/>
      <c r="N51" s="7" t="e">
        <f>IF(OR('Gereden wedstrijden'!$L$7=5,'Gereden wedstrijden'!$L$7=6),LARGE(I51:M51,1),0)</f>
        <v>#NUM!</v>
      </c>
      <c r="O51" s="7">
        <f>IF('Gereden wedstrijden'!$L$7=6,LARGE(I51:M51,2),0)</f>
        <v>0</v>
      </c>
      <c r="P51" s="7" t="e">
        <f t="shared" si="1"/>
        <v>#NUM!</v>
      </c>
      <c r="Q51" s="7"/>
    </row>
    <row r="52" spans="1:17" s="9" customFormat="1" x14ac:dyDescent="0.25">
      <c r="A52" s="7"/>
      <c r="B52" s="7"/>
      <c r="C52" s="7"/>
      <c r="D52" s="7"/>
      <c r="E52" s="7"/>
      <c r="F52" s="7"/>
      <c r="G52" s="8"/>
      <c r="H52" s="7"/>
      <c r="I52" s="23"/>
      <c r="J52" s="25"/>
      <c r="K52" s="23"/>
      <c r="L52" s="25"/>
      <c r="M52" s="25"/>
      <c r="N52" s="7" t="e">
        <f>IF(OR('Gereden wedstrijden'!$L$7=5,'Gereden wedstrijden'!$L$7=6),LARGE(I52:M52,1),0)</f>
        <v>#NUM!</v>
      </c>
      <c r="O52" s="7">
        <f>IF('Gereden wedstrijden'!$L$7=6,LARGE(I52:M52,2),0)</f>
        <v>0</v>
      </c>
      <c r="P52" s="7" t="e">
        <f t="shared" si="1"/>
        <v>#NUM!</v>
      </c>
      <c r="Q52" s="7"/>
    </row>
    <row r="53" spans="1:17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3"/>
      <c r="L53" s="25"/>
      <c r="M53" s="25"/>
      <c r="N53" s="7" t="e">
        <f>IF(OR('Gereden wedstrijden'!$L$7=5,'Gereden wedstrijden'!$L$7=6),LARGE(I53:M53,1),0)</f>
        <v>#NUM!</v>
      </c>
      <c r="O53" s="7">
        <f>IF('Gereden wedstrijden'!$L$7=6,LARGE(I53:M53,2),0)</f>
        <v>0</v>
      </c>
      <c r="P53" s="7" t="e">
        <f t="shared" si="1"/>
        <v>#NUM!</v>
      </c>
      <c r="Q53" s="7"/>
    </row>
    <row r="54" spans="1:17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7" t="e">
        <f>IF(OR('Gereden wedstrijden'!$L$7=5,'Gereden wedstrijden'!$L$7=6),LARGE(I54:M54,1),0)</f>
        <v>#NUM!</v>
      </c>
      <c r="O54" s="7">
        <f>IF('Gereden wedstrijden'!$L$7=6,LARGE(I54:M54,2),0)</f>
        <v>0</v>
      </c>
      <c r="P54" s="7" t="e">
        <f t="shared" si="1"/>
        <v>#NUM!</v>
      </c>
      <c r="Q54" s="7"/>
    </row>
    <row r="55" spans="1:17" s="9" customFormat="1" x14ac:dyDescent="0.25">
      <c r="A55" s="7"/>
      <c r="B55" s="7"/>
      <c r="C55" s="7"/>
      <c r="D55" s="7"/>
      <c r="E55" s="7"/>
      <c r="F55" s="7"/>
      <c r="G55" s="8"/>
      <c r="H55" s="7"/>
      <c r="I55" s="25"/>
      <c r="J55" s="23"/>
      <c r="K55" s="25"/>
      <c r="L55" s="25"/>
      <c r="M55" s="25"/>
      <c r="N55" s="7" t="e">
        <f>IF(OR('Gereden wedstrijden'!$L$7=5,'Gereden wedstrijden'!$L$7=6),LARGE(I55:M55,1),0)</f>
        <v>#NUM!</v>
      </c>
      <c r="O55" s="7">
        <f>IF('Gereden wedstrijden'!$L$7=6,LARGE(I55:M55,2),0)</f>
        <v>0</v>
      </c>
      <c r="P55" s="7" t="e">
        <f t="shared" si="1"/>
        <v>#NUM!</v>
      </c>
      <c r="Q55" s="7"/>
    </row>
    <row r="56" spans="1:17" s="9" customFormat="1" x14ac:dyDescent="0.25">
      <c r="A56" s="7"/>
      <c r="B56" s="7"/>
      <c r="C56" s="7"/>
      <c r="D56" s="7"/>
      <c r="E56" s="7"/>
      <c r="F56" s="7"/>
      <c r="G56" s="8"/>
      <c r="H56" s="7"/>
      <c r="I56" s="23"/>
      <c r="J56" s="25"/>
      <c r="K56" s="25"/>
      <c r="L56" s="25"/>
      <c r="M56" s="25"/>
      <c r="N56" s="7" t="e">
        <f>IF(OR('Gereden wedstrijden'!$L$7=5,'Gereden wedstrijden'!$L$7=6),LARGE(I56:M56,1),0)</f>
        <v>#NUM!</v>
      </c>
      <c r="O56" s="7">
        <f>IF('Gereden wedstrijden'!$L$7=6,LARGE(I56:M56,2),0)</f>
        <v>0</v>
      </c>
      <c r="P56" s="7" t="e">
        <f t="shared" si="1"/>
        <v>#NUM!</v>
      </c>
      <c r="Q56" s="7"/>
    </row>
    <row r="57" spans="1:17" s="9" customFormat="1" x14ac:dyDescent="0.25">
      <c r="A57" s="7"/>
      <c r="B57" s="7"/>
      <c r="C57" s="7"/>
      <c r="D57" s="7"/>
      <c r="E57" s="7"/>
      <c r="F57" s="7"/>
      <c r="G57" s="8"/>
      <c r="H57" s="7"/>
      <c r="I57" s="23"/>
      <c r="J57" s="25"/>
      <c r="K57" s="23"/>
      <c r="L57" s="25"/>
      <c r="M57" s="25"/>
      <c r="N57" s="7" t="e">
        <f>IF(OR('Gereden wedstrijden'!$L$7=5,'Gereden wedstrijden'!$L$7=6),LARGE(I57:M57,1),0)</f>
        <v>#NUM!</v>
      </c>
      <c r="O57" s="7">
        <f>IF('Gereden wedstrijden'!$L$7=6,LARGE(I57:M57,2),0)</f>
        <v>0</v>
      </c>
      <c r="P57" s="7" t="e">
        <f t="shared" si="1"/>
        <v>#NUM!</v>
      </c>
      <c r="Q57" s="7"/>
    </row>
    <row r="58" spans="1:17" s="9" customFormat="1" x14ac:dyDescent="0.25">
      <c r="A58" s="7"/>
      <c r="B58" s="7"/>
      <c r="C58" s="7"/>
      <c r="D58" s="7"/>
      <c r="E58" s="7"/>
      <c r="F58" s="7"/>
      <c r="G58" s="8"/>
      <c r="H58" s="7"/>
      <c r="I58" s="25"/>
      <c r="J58" s="23"/>
      <c r="K58" s="25"/>
      <c r="L58" s="25"/>
      <c r="M58" s="25"/>
      <c r="N58" s="7" t="e">
        <f>IF(OR('Gereden wedstrijden'!$L$7=5,'Gereden wedstrijden'!$L$7=6),LARGE(I58:M58,1),0)</f>
        <v>#NUM!</v>
      </c>
      <c r="O58" s="7">
        <f>IF('Gereden wedstrijden'!$L$7=6,LARGE(I58:M58,2),0)</f>
        <v>0</v>
      </c>
      <c r="P58" s="7" t="e">
        <f t="shared" si="1"/>
        <v>#NUM!</v>
      </c>
      <c r="Q58" s="7"/>
    </row>
    <row r="59" spans="1:17" s="9" customFormat="1" x14ac:dyDescent="0.25">
      <c r="A59" s="7"/>
      <c r="B59" s="7"/>
      <c r="C59" s="7"/>
      <c r="D59" s="7"/>
      <c r="E59" s="7"/>
      <c r="F59" s="7"/>
      <c r="G59" s="8"/>
      <c r="H59" s="7"/>
      <c r="I59" s="23"/>
      <c r="J59" s="25"/>
      <c r="K59" s="23"/>
      <c r="L59" s="25"/>
      <c r="M59" s="25"/>
      <c r="N59" s="7" t="e">
        <f>IF(OR('Gereden wedstrijden'!$L$7=5,'Gereden wedstrijden'!$L$7=6),LARGE(I59:M59,1),0)</f>
        <v>#NUM!</v>
      </c>
      <c r="O59" s="7">
        <f>IF('Gereden wedstrijden'!$L$7=6,LARGE(I59:M59,2),0)</f>
        <v>0</v>
      </c>
      <c r="P59" s="7" t="e">
        <f t="shared" si="1"/>
        <v>#NUM!</v>
      </c>
      <c r="Q59" s="7"/>
    </row>
    <row r="60" spans="1:17" s="6" customFormat="1" x14ac:dyDescent="0.25">
      <c r="A60" s="2"/>
      <c r="B60" s="2"/>
      <c r="C60" s="2"/>
      <c r="D60" s="2"/>
      <c r="E60" s="2"/>
      <c r="F60" s="2"/>
      <c r="G60" s="2"/>
      <c r="H60" s="2"/>
      <c r="I60" s="27"/>
      <c r="J60" s="27"/>
      <c r="K60" s="27"/>
      <c r="L60" s="27"/>
      <c r="M60" s="27"/>
      <c r="N60" s="2"/>
      <c r="O60" s="2"/>
      <c r="P60" s="2"/>
      <c r="Q60" s="2"/>
    </row>
    <row r="61" spans="1:17" s="6" customFormat="1" ht="12.75" x14ac:dyDescent="0.2">
      <c r="I61" s="28"/>
      <c r="J61" s="28"/>
      <c r="K61" s="28"/>
      <c r="L61" s="28"/>
      <c r="M61" s="28"/>
    </row>
    <row r="62" spans="1:17" s="6" customFormat="1" ht="12.75" x14ac:dyDescent="0.2">
      <c r="I62" s="28"/>
      <c r="J62" s="28"/>
      <c r="K62" s="28"/>
      <c r="L62" s="28"/>
      <c r="M62" s="28"/>
    </row>
  </sheetData>
  <sortState ref="B4:Q10">
    <sortCondition ref="P4:P10"/>
  </sortState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H18" sqref="H18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customWidth="1"/>
    <col min="6" max="6" width="4" style="2" customWidth="1"/>
    <col min="7" max="7" width="4.42578125" style="2" customWidth="1"/>
    <col min="8" max="8" width="21.42578125" style="2" customWidth="1"/>
    <col min="9" max="9" width="10.42578125" style="27" bestFit="1" customWidth="1"/>
    <col min="10" max="10" width="13.28515625" style="27" bestFit="1" customWidth="1"/>
    <col min="11" max="11" width="11.140625" style="27" customWidth="1"/>
    <col min="12" max="12" width="10.4257812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9" t="s">
        <v>45</v>
      </c>
      <c r="J1" s="29" t="s">
        <v>511</v>
      </c>
      <c r="K1" s="29" t="s">
        <v>32</v>
      </c>
      <c r="L1" s="29" t="s">
        <v>606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42294</v>
      </c>
      <c r="J2" s="24">
        <v>42315</v>
      </c>
      <c r="K2" s="24">
        <v>42323</v>
      </c>
      <c r="L2" s="24">
        <v>42330</v>
      </c>
      <c r="M2" s="24">
        <v>42379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46</v>
      </c>
      <c r="C4" s="37" t="s">
        <v>47</v>
      </c>
      <c r="D4" s="37" t="s">
        <v>48</v>
      </c>
      <c r="F4" s="37" t="s">
        <v>49</v>
      </c>
      <c r="G4" s="37" t="s">
        <v>27</v>
      </c>
      <c r="H4" s="38" t="s">
        <v>50</v>
      </c>
      <c r="I4" s="40">
        <v>1</v>
      </c>
      <c r="J4" s="40">
        <v>1</v>
      </c>
      <c r="K4" s="40">
        <v>3</v>
      </c>
      <c r="L4" s="39">
        <v>2</v>
      </c>
      <c r="M4" s="39">
        <v>1</v>
      </c>
      <c r="N4" s="39">
        <f t="shared" ref="N4:N11" si="0">SUM(I4:M4)</f>
        <v>8</v>
      </c>
      <c r="O4" s="37">
        <f>IF(OR('Gereden wedstrijden'!$L$7=5,'Gereden wedstrijden'!$L$7=5),LARGE(I4:M4,1),0)</f>
        <v>3</v>
      </c>
      <c r="P4" s="37">
        <f>IF('Gereden wedstrijden'!$L$7=5,LARGE(I4:M4,2),0)</f>
        <v>2</v>
      </c>
      <c r="Q4" s="37">
        <f t="shared" ref="Q4:Q11" si="1"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51</v>
      </c>
      <c r="C5" s="41" t="s">
        <v>52</v>
      </c>
      <c r="D5" s="41" t="s">
        <v>53</v>
      </c>
      <c r="F5" s="41" t="s">
        <v>49</v>
      </c>
      <c r="G5" s="41" t="s">
        <v>27</v>
      </c>
      <c r="H5" s="42" t="s">
        <v>54</v>
      </c>
      <c r="I5" s="43">
        <v>2</v>
      </c>
      <c r="J5" s="44">
        <v>3</v>
      </c>
      <c r="K5" s="44">
        <v>1</v>
      </c>
      <c r="L5" s="44">
        <v>1</v>
      </c>
      <c r="M5" s="44">
        <v>2</v>
      </c>
      <c r="N5" s="44">
        <f t="shared" si="0"/>
        <v>9</v>
      </c>
      <c r="O5" s="41">
        <f>IF(OR('Gereden wedstrijden'!$L$7=5,'Gereden wedstrijden'!$L$7=5),LARGE(I5:M5,1),0)</f>
        <v>3</v>
      </c>
      <c r="P5" s="41">
        <f>IF('Gereden wedstrijden'!$L$7=5,LARGE(I5:M5,2),0)</f>
        <v>2</v>
      </c>
      <c r="Q5" s="41">
        <f t="shared" si="1"/>
        <v>4</v>
      </c>
      <c r="R5" s="41" t="s">
        <v>627</v>
      </c>
    </row>
    <row r="6" spans="1:18" s="41" customFormat="1" x14ac:dyDescent="0.25">
      <c r="A6" s="41">
        <v>3</v>
      </c>
      <c r="B6" s="41" t="s">
        <v>55</v>
      </c>
      <c r="C6" s="41" t="s">
        <v>47</v>
      </c>
      <c r="D6" s="41" t="s">
        <v>56</v>
      </c>
      <c r="F6" s="41" t="s">
        <v>49</v>
      </c>
      <c r="G6" s="41" t="s">
        <v>27</v>
      </c>
      <c r="H6" s="42" t="s">
        <v>50</v>
      </c>
      <c r="I6" s="43">
        <v>3</v>
      </c>
      <c r="J6" s="44">
        <v>4</v>
      </c>
      <c r="K6" s="43">
        <v>2</v>
      </c>
      <c r="L6" s="44">
        <v>3</v>
      </c>
      <c r="M6" s="44">
        <v>3</v>
      </c>
      <c r="N6" s="44">
        <f t="shared" si="0"/>
        <v>15</v>
      </c>
      <c r="O6" s="41">
        <f>IF(OR('Gereden wedstrijden'!$L$7=5,'Gereden wedstrijden'!$L$7=5),LARGE(I6:M6,1),0)</f>
        <v>4</v>
      </c>
      <c r="P6" s="41">
        <f>IF('Gereden wedstrijden'!$L$7=5,LARGE(I6:M6,2),0)</f>
        <v>3</v>
      </c>
      <c r="Q6" s="41">
        <f t="shared" si="1"/>
        <v>8</v>
      </c>
      <c r="R6" s="41" t="s">
        <v>626</v>
      </c>
    </row>
    <row r="7" spans="1:18" s="41" customFormat="1" x14ac:dyDescent="0.25">
      <c r="A7" s="41">
        <v>4</v>
      </c>
      <c r="B7" s="41" t="s">
        <v>59</v>
      </c>
      <c r="C7" s="41" t="s">
        <v>60</v>
      </c>
      <c r="D7" s="41" t="s">
        <v>61</v>
      </c>
      <c r="F7" s="41" t="s">
        <v>49</v>
      </c>
      <c r="G7" s="41" t="s">
        <v>27</v>
      </c>
      <c r="H7" s="42" t="s">
        <v>44</v>
      </c>
      <c r="I7" s="43">
        <v>5</v>
      </c>
      <c r="J7" s="43">
        <v>6</v>
      </c>
      <c r="K7" s="43">
        <v>4</v>
      </c>
      <c r="L7" s="44">
        <v>5</v>
      </c>
      <c r="M7" s="44">
        <v>6</v>
      </c>
      <c r="N7" s="44">
        <f t="shared" si="0"/>
        <v>26</v>
      </c>
      <c r="O7" s="41">
        <f>IF(OR('Gereden wedstrijden'!$L$7=5,'Gereden wedstrijden'!$L$7=5),LARGE(I7:M7,1),0)</f>
        <v>6</v>
      </c>
      <c r="P7" s="41">
        <f>IF('Gereden wedstrijden'!$L$7=5,LARGE(I7:M7,2),0)</f>
        <v>6</v>
      </c>
      <c r="Q7" s="41">
        <f t="shared" si="1"/>
        <v>14</v>
      </c>
      <c r="R7" s="41" t="s">
        <v>626</v>
      </c>
    </row>
    <row r="8" spans="1:18" s="7" customFormat="1" x14ac:dyDescent="0.25">
      <c r="A8" s="7">
        <v>5</v>
      </c>
      <c r="B8" s="7" t="s">
        <v>513</v>
      </c>
      <c r="C8" s="7" t="s">
        <v>514</v>
      </c>
      <c r="D8" s="7" t="s">
        <v>515</v>
      </c>
      <c r="F8" s="7" t="s">
        <v>49</v>
      </c>
      <c r="G8" s="7" t="s">
        <v>27</v>
      </c>
      <c r="H8" s="7" t="s">
        <v>516</v>
      </c>
      <c r="I8" s="23">
        <v>99</v>
      </c>
      <c r="J8" s="25">
        <v>2</v>
      </c>
      <c r="K8" s="23">
        <v>5</v>
      </c>
      <c r="L8" s="25">
        <v>7</v>
      </c>
      <c r="M8" s="25">
        <v>99</v>
      </c>
      <c r="N8" s="25">
        <f t="shared" si="0"/>
        <v>212</v>
      </c>
      <c r="O8" s="7">
        <f>IF(OR('Gereden wedstrijden'!$L$7=5,'Gereden wedstrijden'!$L$7=5),LARGE(I8:M8,1),0)</f>
        <v>99</v>
      </c>
      <c r="P8" s="7">
        <f>IF('Gereden wedstrijden'!$L$7=5,LARGE(I8:M8,2),0)</f>
        <v>99</v>
      </c>
      <c r="Q8" s="7">
        <f t="shared" si="1"/>
        <v>14</v>
      </c>
      <c r="R8" s="7" t="s">
        <v>633</v>
      </c>
    </row>
    <row r="9" spans="1:18" s="41" customFormat="1" x14ac:dyDescent="0.25">
      <c r="A9" s="41">
        <v>6</v>
      </c>
      <c r="B9" s="41" t="s">
        <v>517</v>
      </c>
      <c r="C9" s="41" t="s">
        <v>518</v>
      </c>
      <c r="D9" s="41" t="s">
        <v>519</v>
      </c>
      <c r="F9" s="41" t="s">
        <v>49</v>
      </c>
      <c r="G9" s="41" t="s">
        <v>27</v>
      </c>
      <c r="H9" s="41" t="s">
        <v>149</v>
      </c>
      <c r="I9" s="43">
        <v>99</v>
      </c>
      <c r="J9" s="44">
        <v>7</v>
      </c>
      <c r="K9" s="43">
        <v>7</v>
      </c>
      <c r="L9" s="44">
        <v>4</v>
      </c>
      <c r="M9" s="44">
        <v>4</v>
      </c>
      <c r="N9" s="44">
        <f t="shared" si="0"/>
        <v>121</v>
      </c>
      <c r="O9" s="41">
        <f>IF(OR('Gereden wedstrijden'!$L$7=5,'Gereden wedstrijden'!$L$7=5),LARGE(I9:M9,1),0)</f>
        <v>99</v>
      </c>
      <c r="P9" s="41">
        <f>IF('Gereden wedstrijden'!$L$7=5,LARGE(I9:M9,2),0)</f>
        <v>7</v>
      </c>
      <c r="Q9" s="41">
        <f t="shared" si="1"/>
        <v>15</v>
      </c>
      <c r="R9" s="41" t="s">
        <v>626</v>
      </c>
    </row>
    <row r="10" spans="1:18" s="41" customFormat="1" x14ac:dyDescent="0.25">
      <c r="I10" s="43"/>
      <c r="J10" s="44"/>
      <c r="K10" s="43"/>
      <c r="L10" s="44"/>
      <c r="M10" s="44"/>
      <c r="N10" s="44"/>
    </row>
    <row r="11" spans="1:18" s="45" customFormat="1" x14ac:dyDescent="0.25">
      <c r="A11" s="45">
        <v>7</v>
      </c>
      <c r="B11" s="45" t="s">
        <v>62</v>
      </c>
      <c r="C11" s="45" t="s">
        <v>47</v>
      </c>
      <c r="D11" s="45" t="s">
        <v>63</v>
      </c>
      <c r="F11" s="45" t="s">
        <v>49</v>
      </c>
      <c r="G11" s="45" t="s">
        <v>27</v>
      </c>
      <c r="H11" s="46" t="s">
        <v>50</v>
      </c>
      <c r="I11" s="47">
        <v>6</v>
      </c>
      <c r="J11" s="48">
        <v>5</v>
      </c>
      <c r="K11" s="47">
        <v>6</v>
      </c>
      <c r="L11" s="48">
        <v>8</v>
      </c>
      <c r="M11" s="48">
        <v>5</v>
      </c>
      <c r="N11" s="48">
        <f t="shared" si="0"/>
        <v>30</v>
      </c>
      <c r="O11" s="45">
        <f>IF(OR('Gereden wedstrijden'!$L$7=5,'Gereden wedstrijden'!$L$7=5),LARGE(I11:M11,1),0)</f>
        <v>8</v>
      </c>
      <c r="P11" s="45">
        <f>IF('Gereden wedstrijden'!$L$7=5,LARGE(I11:M11,2),0)</f>
        <v>6</v>
      </c>
      <c r="Q11" s="45">
        <f t="shared" si="1"/>
        <v>16</v>
      </c>
      <c r="R11" s="42" t="s">
        <v>657</v>
      </c>
    </row>
    <row r="12" spans="1:18" s="41" customFormat="1" x14ac:dyDescent="0.25">
      <c r="A12" s="41">
        <v>8</v>
      </c>
      <c r="B12" s="41" t="s">
        <v>64</v>
      </c>
      <c r="C12" s="41" t="s">
        <v>65</v>
      </c>
      <c r="D12" s="41" t="s">
        <v>66</v>
      </c>
      <c r="F12" s="41" t="s">
        <v>49</v>
      </c>
      <c r="G12" s="41" t="s">
        <v>27</v>
      </c>
      <c r="H12" s="42" t="s">
        <v>67</v>
      </c>
      <c r="I12" s="44">
        <v>7</v>
      </c>
      <c r="J12" s="43">
        <v>8</v>
      </c>
      <c r="K12" s="43">
        <v>8</v>
      </c>
      <c r="L12" s="44">
        <v>6</v>
      </c>
      <c r="M12" s="44">
        <v>7</v>
      </c>
      <c r="N12" s="44">
        <f>SUM(I12:M12)</f>
        <v>36</v>
      </c>
      <c r="O12" s="41">
        <f>IF(OR('Gereden wedstrijden'!$L$7=5,'Gereden wedstrijden'!$L$7=5),LARGE(I12:M12,1),0)</f>
        <v>8</v>
      </c>
      <c r="P12" s="41">
        <f>IF('Gereden wedstrijden'!$L$7=5,LARGE(I12:M12,2),0)</f>
        <v>8</v>
      </c>
      <c r="Q12" s="41">
        <f>SUM(I12:M12)-SUM(O12:P12)</f>
        <v>20</v>
      </c>
      <c r="R12" s="41" t="s">
        <v>626</v>
      </c>
    </row>
    <row r="13" spans="1:18" s="41" customFormat="1" x14ac:dyDescent="0.25">
      <c r="A13" s="41">
        <v>9</v>
      </c>
      <c r="B13" s="41" t="s">
        <v>68</v>
      </c>
      <c r="C13" s="42" t="s">
        <v>69</v>
      </c>
      <c r="D13" s="42" t="s">
        <v>70</v>
      </c>
      <c r="F13" s="41" t="s">
        <v>49</v>
      </c>
      <c r="G13" s="41" t="s">
        <v>27</v>
      </c>
      <c r="H13" s="42" t="s">
        <v>28</v>
      </c>
      <c r="I13" s="43">
        <v>8</v>
      </c>
      <c r="J13" s="44">
        <v>9</v>
      </c>
      <c r="K13" s="43">
        <v>9</v>
      </c>
      <c r="L13" s="44">
        <v>9</v>
      </c>
      <c r="M13" s="44">
        <v>8</v>
      </c>
      <c r="N13" s="44">
        <f>SUM(I13:M13)</f>
        <v>43</v>
      </c>
      <c r="O13" s="41">
        <f>IF(OR('Gereden wedstrijden'!$L$7=5,'Gereden wedstrijden'!$L$7=5),LARGE(I13:M13,1),0)</f>
        <v>9</v>
      </c>
      <c r="P13" s="41">
        <f>IF('Gereden wedstrijden'!$L$7=5,LARGE(I13:M13,2),0)</f>
        <v>9</v>
      </c>
      <c r="Q13" s="41">
        <f>SUM(I13:M13)-SUM(O13:P13)</f>
        <v>25</v>
      </c>
      <c r="R13" s="41" t="s">
        <v>626</v>
      </c>
    </row>
    <row r="14" spans="1:18" s="7" customFormat="1" x14ac:dyDescent="0.25">
      <c r="A14" s="7">
        <v>10</v>
      </c>
      <c r="B14" s="7" t="s">
        <v>57</v>
      </c>
      <c r="C14" s="7" t="s">
        <v>52</v>
      </c>
      <c r="D14" s="7" t="s">
        <v>58</v>
      </c>
      <c r="F14" s="7" t="s">
        <v>49</v>
      </c>
      <c r="G14" s="7" t="s">
        <v>27</v>
      </c>
      <c r="H14" s="8" t="s">
        <v>54</v>
      </c>
      <c r="I14" s="23">
        <v>4</v>
      </c>
      <c r="J14" s="23">
        <v>11</v>
      </c>
      <c r="K14" s="23">
        <v>99</v>
      </c>
      <c r="L14" s="25">
        <v>99</v>
      </c>
      <c r="M14" s="25">
        <v>99</v>
      </c>
      <c r="N14" s="25">
        <f>SUM(I14:M14)</f>
        <v>312</v>
      </c>
      <c r="O14" s="7">
        <f>IF(OR('Gereden wedstrijden'!$L$7=5,'Gereden wedstrijden'!$L$7=5),LARGE(I14:M14,1),0)</f>
        <v>99</v>
      </c>
      <c r="P14" s="7">
        <f>IF('Gereden wedstrijden'!$L$7=5,LARGE(I14:M14,2),0)</f>
        <v>99</v>
      </c>
      <c r="Q14" s="7">
        <f>SUM(I14:M14)-SUM(O14:P14)</f>
        <v>114</v>
      </c>
    </row>
    <row r="15" spans="1:18" s="7" customFormat="1" x14ac:dyDescent="0.25">
      <c r="A15" s="7">
        <v>11</v>
      </c>
      <c r="B15" s="7" t="s">
        <v>71</v>
      </c>
      <c r="C15" s="7" t="s">
        <v>72</v>
      </c>
      <c r="D15" s="7" t="s">
        <v>73</v>
      </c>
      <c r="F15" s="7" t="s">
        <v>49</v>
      </c>
      <c r="G15" s="7" t="s">
        <v>27</v>
      </c>
      <c r="H15" s="8" t="s">
        <v>74</v>
      </c>
      <c r="I15" s="23">
        <v>9</v>
      </c>
      <c r="J15" s="23">
        <v>10</v>
      </c>
      <c r="K15" s="25">
        <v>99</v>
      </c>
      <c r="L15" s="25">
        <v>99</v>
      </c>
      <c r="M15" s="25">
        <v>99</v>
      </c>
      <c r="N15" s="25">
        <f>SUM(I15:M15)</f>
        <v>316</v>
      </c>
      <c r="O15" s="7">
        <f>IF(OR('Gereden wedstrijden'!$L$7=5,'Gereden wedstrijden'!$L$7=5),LARGE(I15:M15,1),0)</f>
        <v>99</v>
      </c>
      <c r="P15" s="7">
        <f>IF('Gereden wedstrijden'!$L$7=5,LARGE(I15:M15,2),0)</f>
        <v>99</v>
      </c>
      <c r="Q15" s="7">
        <f>SUM(I15:M15)-SUM(O15:P15)</f>
        <v>118</v>
      </c>
    </row>
    <row r="16" spans="1:18" s="7" customFormat="1" x14ac:dyDescent="0.25">
      <c r="I16" s="23"/>
      <c r="J16" s="25"/>
      <c r="K16" s="25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ref="Q16:Q36" si="2">SUM(I16:M16)-SUM(O16:P16)</f>
        <v>#NUM!</v>
      </c>
    </row>
    <row r="17" spans="1:18" s="7" customFormat="1" x14ac:dyDescent="0.25">
      <c r="A17" s="37" t="s">
        <v>621</v>
      </c>
      <c r="C17" s="9"/>
      <c r="D17" s="9"/>
      <c r="J17" s="25"/>
      <c r="K17" s="23"/>
      <c r="L17" s="25"/>
      <c r="M17" s="25"/>
      <c r="N17" s="25"/>
      <c r="O17" s="7" t="e">
        <f>IF(OR('Gereden wedstrijden'!$L$7=5,'Gereden wedstrijden'!$L$7=6),LARGE(J17:M17,1),0)</f>
        <v>#NUM!</v>
      </c>
      <c r="P17" s="7">
        <f>IF('Gereden wedstrijden'!$L$7=6,LARGE(J17:M17,2),0)</f>
        <v>0</v>
      </c>
      <c r="Q17" s="7" t="e">
        <f t="shared" ref="Q17:Q25" si="3">SUM(J17:M17)-SUM(O17:P17)</f>
        <v>#NUM!</v>
      </c>
    </row>
    <row r="18" spans="1:18" s="7" customFormat="1" x14ac:dyDescent="0.25">
      <c r="B18" s="8"/>
      <c r="C18" s="8"/>
      <c r="D18" s="8"/>
      <c r="H18" s="8"/>
      <c r="J18" s="25"/>
      <c r="K18" s="23"/>
      <c r="L18" s="25"/>
      <c r="M18" s="25"/>
      <c r="N18" s="25"/>
      <c r="O18" s="7" t="e">
        <f>IF(OR('Gereden wedstrijden'!$L$7=5,'Gereden wedstrijden'!$L$7=6),LARGE(J18:M18,1),0)</f>
        <v>#NUM!</v>
      </c>
      <c r="P18" s="7">
        <f>IF('Gereden wedstrijden'!$L$7=6,LARGE(J18:M18,2),0)</f>
        <v>0</v>
      </c>
      <c r="Q18" s="7" t="e">
        <f t="shared" si="3"/>
        <v>#NUM!</v>
      </c>
    </row>
    <row r="19" spans="1:18" s="7" customFormat="1" x14ac:dyDescent="0.25">
      <c r="E19" s="8"/>
      <c r="H19" s="8"/>
      <c r="I19" s="8"/>
      <c r="J19" s="25"/>
      <c r="K19" s="23"/>
      <c r="L19" s="25"/>
      <c r="M19" s="25"/>
      <c r="N19" s="25"/>
      <c r="O19" s="7" t="e">
        <f>IF(OR('Gereden wedstrijden'!$L$7=5,'Gereden wedstrijden'!$L$7=6),LARGE(J19:M19,1),0)</f>
        <v>#NUM!</v>
      </c>
      <c r="P19" s="7">
        <f>IF('Gereden wedstrijden'!$L$7=6,LARGE(J19:M19,2),0)</f>
        <v>0</v>
      </c>
      <c r="Q19" s="7" t="e">
        <f t="shared" si="3"/>
        <v>#NUM!</v>
      </c>
    </row>
    <row r="20" spans="1:18" s="7" customFormat="1" x14ac:dyDescent="0.25">
      <c r="B20" s="9"/>
      <c r="C20" s="9"/>
      <c r="D20" s="9"/>
      <c r="H20" s="8"/>
      <c r="J20" s="25"/>
      <c r="K20" s="25"/>
      <c r="L20" s="25"/>
      <c r="M20" s="25"/>
      <c r="N20" s="25"/>
      <c r="O20" s="7" t="e">
        <f>IF(OR('Gereden wedstrijden'!$L$7=5,'Gereden wedstrijden'!$L$7=6),LARGE(J20:M20,1),0)</f>
        <v>#NUM!</v>
      </c>
      <c r="P20" s="7">
        <f>IF('Gereden wedstrijden'!$L$7=6,LARGE(J20:M20,2),0)</f>
        <v>0</v>
      </c>
      <c r="Q20" s="7" t="e">
        <f t="shared" si="3"/>
        <v>#NUM!</v>
      </c>
    </row>
    <row r="21" spans="1:18" s="7" customFormat="1" x14ac:dyDescent="0.25">
      <c r="H21" s="8"/>
      <c r="J21" s="23"/>
      <c r="K21" s="23"/>
      <c r="L21" s="25"/>
      <c r="M21" s="25"/>
      <c r="N21" s="25"/>
      <c r="O21" s="7" t="e">
        <f>IF(OR('Gereden wedstrijden'!$L$7=5,'Gereden wedstrijden'!$L$7=6),LARGE(J21:M21,1),0)</f>
        <v>#NUM!</v>
      </c>
      <c r="P21" s="7">
        <f>IF('Gereden wedstrijden'!$L$7=6,LARGE(J21:M21,2),0)</f>
        <v>0</v>
      </c>
      <c r="Q21" s="7" t="e">
        <f t="shared" si="3"/>
        <v>#NUM!</v>
      </c>
    </row>
    <row r="22" spans="1:18" s="7" customFormat="1" x14ac:dyDescent="0.25">
      <c r="H22" s="8"/>
      <c r="J22" s="25"/>
      <c r="K22" s="25"/>
      <c r="L22" s="25"/>
      <c r="M22" s="25"/>
      <c r="N22" s="25"/>
      <c r="O22" s="7" t="e">
        <f>IF(OR('Gereden wedstrijden'!$L$7=5,'Gereden wedstrijden'!$L$7=6),LARGE(J22:M22,1),0)</f>
        <v>#NUM!</v>
      </c>
      <c r="P22" s="7">
        <f>IF('Gereden wedstrijden'!$L$7=6,LARGE(J22:M22,2),0)</f>
        <v>0</v>
      </c>
      <c r="Q22" s="7" t="e">
        <f t="shared" si="3"/>
        <v>#NUM!</v>
      </c>
    </row>
    <row r="23" spans="1:18" s="7" customFormat="1" x14ac:dyDescent="0.25">
      <c r="H23" s="8"/>
      <c r="J23" s="25"/>
      <c r="K23" s="23"/>
      <c r="L23" s="25"/>
      <c r="M23" s="25"/>
      <c r="N23" s="25"/>
      <c r="O23" s="7" t="e">
        <f>IF(OR('Gereden wedstrijden'!$L$7=5,'Gereden wedstrijden'!$L$7=6),LARGE(J23:M23,1),0)</f>
        <v>#NUM!</v>
      </c>
      <c r="P23" s="7">
        <f>IF('Gereden wedstrijden'!$L$7=6,LARGE(J23:M23,2),0)</f>
        <v>0</v>
      </c>
      <c r="Q23" s="7" t="e">
        <f t="shared" si="3"/>
        <v>#NUM!</v>
      </c>
    </row>
    <row r="24" spans="1:18" s="7" customFormat="1" x14ac:dyDescent="0.25">
      <c r="C24" s="8"/>
      <c r="E24" s="8"/>
      <c r="H24" s="8"/>
      <c r="I24" s="8"/>
      <c r="J24" s="25"/>
      <c r="K24" s="25"/>
      <c r="L24" s="25"/>
      <c r="M24" s="25"/>
      <c r="N24" s="25"/>
      <c r="O24" s="7" t="e">
        <f>IF(OR('Gereden wedstrijden'!$L$7=5,'Gereden wedstrijden'!$L$7=6),LARGE(J24:M24,1),0)</f>
        <v>#NUM!</v>
      </c>
      <c r="P24" s="7">
        <f>IF('Gereden wedstrijden'!$L$7=6,LARGE(J24:M24,2),0)</f>
        <v>0</v>
      </c>
      <c r="Q24" s="7" t="e">
        <f t="shared" si="3"/>
        <v>#NUM!</v>
      </c>
    </row>
    <row r="25" spans="1:18" s="7" customFormat="1" x14ac:dyDescent="0.25">
      <c r="E25" s="9"/>
      <c r="F25" s="9"/>
      <c r="G25" s="9"/>
      <c r="H25" s="9"/>
      <c r="I25" s="9"/>
      <c r="J25" s="23"/>
      <c r="K25" s="23"/>
      <c r="L25" s="25"/>
      <c r="M25" s="25"/>
      <c r="N25" s="25"/>
      <c r="O25" s="7" t="e">
        <f>IF(OR('Gereden wedstrijden'!$L$7=5,'Gereden wedstrijden'!$L$7=6),LARGE(J25:M25,1),0)</f>
        <v>#NUM!</v>
      </c>
      <c r="P25" s="7">
        <f>IF('Gereden wedstrijden'!$L$7=6,LARGE(J25:M25,2),0)</f>
        <v>0</v>
      </c>
      <c r="Q25" s="7" t="e">
        <f t="shared" si="3"/>
        <v>#NUM!</v>
      </c>
    </row>
    <row r="26" spans="1:18" s="7" customFormat="1" x14ac:dyDescent="0.25">
      <c r="C26" s="8"/>
      <c r="F26" s="8"/>
      <c r="G26" s="8"/>
      <c r="H26" s="8"/>
      <c r="I26" s="25"/>
      <c r="J26" s="25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2"/>
        <v>#NUM!</v>
      </c>
    </row>
    <row r="27" spans="1:18" s="7" customFormat="1" x14ac:dyDescent="0.25">
      <c r="G27" s="8"/>
      <c r="I27" s="25"/>
      <c r="J27" s="23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2"/>
        <v>#NUM!</v>
      </c>
    </row>
    <row r="28" spans="1:18" s="7" customFormat="1" x14ac:dyDescent="0.25">
      <c r="E28" s="9"/>
      <c r="F28" s="9"/>
      <c r="G28" s="9"/>
      <c r="H28" s="9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2"/>
        <v>#NUM!</v>
      </c>
    </row>
    <row r="29" spans="1:18" s="7" customFormat="1" x14ac:dyDescent="0.25">
      <c r="C29" s="8"/>
      <c r="F29" s="8"/>
      <c r="G29" s="8"/>
      <c r="I29" s="23"/>
      <c r="J29" s="23"/>
      <c r="K29" s="25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</row>
    <row r="30" spans="1:18" s="7" customFormat="1" x14ac:dyDescent="0.25">
      <c r="G30" s="8"/>
      <c r="I30" s="23"/>
      <c r="J30" s="25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1:18" s="7" customFormat="1" x14ac:dyDescent="0.25">
      <c r="C31" s="8"/>
      <c r="D31" s="8"/>
      <c r="G31" s="8"/>
      <c r="I31" s="25"/>
      <c r="J31" s="25"/>
      <c r="K31" s="23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1:18" s="7" customFormat="1" x14ac:dyDescent="0.25">
      <c r="F32" s="8"/>
      <c r="G32" s="8"/>
      <c r="H32" s="8"/>
      <c r="I32" s="26"/>
      <c r="J32" s="26"/>
      <c r="K32" s="26"/>
      <c r="L32" s="26"/>
      <c r="M32" s="26"/>
      <c r="N32" s="26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  <c r="R32" s="9"/>
    </row>
    <row r="33" spans="1:18" s="7" customFormat="1" x14ac:dyDescent="0.25">
      <c r="G33" s="8"/>
      <c r="I33" s="25"/>
      <c r="J33" s="25"/>
      <c r="K33" s="25"/>
      <c r="L33" s="25"/>
      <c r="M33" s="25"/>
      <c r="N33" s="25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</row>
    <row r="34" spans="1:18" s="7" customFormat="1" x14ac:dyDescent="0.25">
      <c r="C34" s="8"/>
      <c r="G34" s="8"/>
      <c r="H34" s="8"/>
      <c r="I34" s="23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</row>
    <row r="35" spans="1:18" s="7" customFormat="1" x14ac:dyDescent="0.25">
      <c r="G35" s="8"/>
      <c r="I35" s="26"/>
      <c r="J35" s="26"/>
      <c r="K35" s="26"/>
      <c r="L35" s="26"/>
      <c r="M35" s="26"/>
      <c r="N35" s="26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  <c r="R35" s="9"/>
    </row>
    <row r="36" spans="1:18" s="7" customFormat="1" x14ac:dyDescent="0.25">
      <c r="G36" s="8"/>
      <c r="I36" s="25"/>
      <c r="J36" s="25"/>
      <c r="K36" s="25"/>
      <c r="L36" s="25"/>
      <c r="M36" s="25"/>
      <c r="N36" s="25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</row>
    <row r="37" spans="1:18" s="7" customFormat="1" x14ac:dyDescent="0.25">
      <c r="F37" s="8"/>
      <c r="G37" s="8"/>
      <c r="H37" s="8"/>
      <c r="I37" s="25"/>
      <c r="J37" s="25"/>
      <c r="K37" s="23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ref="Q37:Q57" si="4">SUM(I37:M37)-SUM(O37:P37)</f>
        <v>#NUM!</v>
      </c>
    </row>
    <row r="38" spans="1:18" s="7" customFormat="1" x14ac:dyDescent="0.25">
      <c r="G38" s="8"/>
      <c r="I38" s="23"/>
      <c r="J38" s="25"/>
      <c r="K38" s="25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4"/>
        <v>#NUM!</v>
      </c>
    </row>
    <row r="39" spans="1:18" s="7" customFormat="1" x14ac:dyDescent="0.25">
      <c r="G39" s="8"/>
      <c r="H39" s="8"/>
      <c r="I39" s="25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4"/>
        <v>#NUM!</v>
      </c>
    </row>
    <row r="40" spans="1:18" s="7" customFormat="1" x14ac:dyDescent="0.25">
      <c r="G40" s="8"/>
      <c r="I40" s="25"/>
      <c r="J40" s="25"/>
      <c r="K40" s="23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4"/>
        <v>#NUM!</v>
      </c>
    </row>
    <row r="41" spans="1:18" s="7" customFormat="1" x14ac:dyDescent="0.25">
      <c r="G41" s="8"/>
      <c r="I41" s="25"/>
      <c r="J41" s="25"/>
      <c r="K41" s="25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4"/>
        <v>#NUM!</v>
      </c>
    </row>
    <row r="42" spans="1:18" s="7" customFormat="1" x14ac:dyDescent="0.25">
      <c r="F42" s="8"/>
      <c r="G42" s="8"/>
      <c r="H42" s="8"/>
      <c r="I42" s="23"/>
      <c r="J42" s="25"/>
      <c r="K42" s="23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4"/>
        <v>#NUM!</v>
      </c>
    </row>
    <row r="43" spans="1:18" s="7" customFormat="1" x14ac:dyDescent="0.25">
      <c r="A43" s="2"/>
      <c r="B43" s="2"/>
      <c r="C43" s="2"/>
      <c r="D43" s="2"/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4"/>
        <v>#NUM!</v>
      </c>
    </row>
    <row r="44" spans="1:18" s="7" customFormat="1" x14ac:dyDescent="0.25">
      <c r="A44" s="6"/>
      <c r="B44" s="6"/>
      <c r="C44" s="6"/>
      <c r="D44" s="6"/>
      <c r="G44" s="8"/>
      <c r="I44" s="25"/>
      <c r="J44" s="25"/>
      <c r="K44" s="25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4"/>
        <v>#NUM!</v>
      </c>
    </row>
    <row r="45" spans="1:18" s="10" customFormat="1" x14ac:dyDescent="0.25">
      <c r="A45" s="6"/>
      <c r="B45" s="6"/>
      <c r="C45" s="6"/>
      <c r="D45" s="6"/>
      <c r="E45" s="7"/>
      <c r="F45" s="7"/>
      <c r="G45" s="8"/>
      <c r="H45" s="7"/>
      <c r="I45" s="25"/>
      <c r="J45" s="23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4"/>
        <v>#NUM!</v>
      </c>
      <c r="R45" s="7"/>
    </row>
    <row r="46" spans="1:18" s="10" customFormat="1" x14ac:dyDescent="0.25">
      <c r="A46" s="2"/>
      <c r="B46" s="2"/>
      <c r="C46" s="2"/>
      <c r="D46" s="2"/>
      <c r="E46" s="7"/>
      <c r="F46" s="7"/>
      <c r="G46" s="8"/>
      <c r="H46" s="7"/>
      <c r="I46" s="25"/>
      <c r="J46" s="25"/>
      <c r="K46" s="23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4"/>
        <v>#NUM!</v>
      </c>
      <c r="R46" s="7"/>
    </row>
    <row r="47" spans="1:18" s="10" customFormat="1" x14ac:dyDescent="0.25">
      <c r="A47" s="2"/>
      <c r="B47" s="2"/>
      <c r="C47" s="2"/>
      <c r="D47" s="2"/>
      <c r="E47" s="7"/>
      <c r="F47" s="7"/>
      <c r="G47" s="8"/>
      <c r="H47" s="7"/>
      <c r="I47" s="25"/>
      <c r="J47" s="23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4"/>
        <v>#NUM!</v>
      </c>
      <c r="R47" s="7"/>
    </row>
    <row r="48" spans="1:18" s="10" customFormat="1" x14ac:dyDescent="0.25">
      <c r="A48" s="2"/>
      <c r="B48" s="2"/>
      <c r="C48" s="2"/>
      <c r="D48" s="2"/>
      <c r="E48" s="7"/>
      <c r="F48" s="7"/>
      <c r="G48" s="8"/>
      <c r="H48" s="7"/>
      <c r="I48" s="23"/>
      <c r="J48" s="25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4"/>
        <v>#NUM!</v>
      </c>
      <c r="R48" s="7"/>
    </row>
    <row r="49" spans="1:18" s="9" customFormat="1" x14ac:dyDescent="0.25">
      <c r="A49" s="2"/>
      <c r="B49" s="2"/>
      <c r="C49" s="2"/>
      <c r="D49" s="2"/>
      <c r="E49" s="7"/>
      <c r="F49" s="7"/>
      <c r="G49" s="8"/>
      <c r="H49" s="7"/>
      <c r="I49" s="25"/>
      <c r="J49" s="25"/>
      <c r="K49" s="25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4"/>
        <v>#NUM!</v>
      </c>
      <c r="R49" s="7"/>
    </row>
    <row r="50" spans="1:18" s="9" customFormat="1" x14ac:dyDescent="0.25">
      <c r="A50" s="2"/>
      <c r="B50" s="2"/>
      <c r="C50" s="2"/>
      <c r="D50" s="2"/>
      <c r="E50" s="7"/>
      <c r="F50" s="7"/>
      <c r="G50" s="8"/>
      <c r="H50" s="7"/>
      <c r="I50" s="23"/>
      <c r="J50" s="25"/>
      <c r="K50" s="23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4"/>
        <v>#NUM!</v>
      </c>
      <c r="R50" s="7"/>
    </row>
    <row r="51" spans="1:18" s="9" customFormat="1" x14ac:dyDescent="0.25">
      <c r="A51" s="2"/>
      <c r="B51" s="2"/>
      <c r="C51" s="2"/>
      <c r="D51" s="2"/>
      <c r="E51" s="2"/>
      <c r="F51" s="2"/>
      <c r="G51" s="2"/>
      <c r="H51" s="2"/>
      <c r="I51" s="25"/>
      <c r="J51" s="23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4"/>
        <v>#NUM!</v>
      </c>
      <c r="R51" s="7"/>
    </row>
    <row r="52" spans="1:18" s="9" customFormat="1" x14ac:dyDescent="0.25">
      <c r="A52" s="2"/>
      <c r="B52" s="2"/>
      <c r="C52" s="2"/>
      <c r="D52" s="2"/>
      <c r="E52" s="6"/>
      <c r="F52" s="6"/>
      <c r="G52" s="6"/>
      <c r="H52" s="6"/>
      <c r="I52" s="25"/>
      <c r="J52" s="23"/>
      <c r="K52" s="25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4"/>
        <v>#NUM!</v>
      </c>
      <c r="R52" s="7"/>
    </row>
    <row r="53" spans="1:18" s="9" customFormat="1" x14ac:dyDescent="0.25">
      <c r="A53" s="2"/>
      <c r="B53" s="2"/>
      <c r="C53" s="2"/>
      <c r="D53" s="2"/>
      <c r="E53" s="6"/>
      <c r="F53" s="6"/>
      <c r="G53" s="6"/>
      <c r="H53" s="6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4"/>
        <v>#NUM!</v>
      </c>
      <c r="R53" s="7"/>
    </row>
    <row r="54" spans="1:18" s="9" customFormat="1" x14ac:dyDescent="0.25">
      <c r="A54" s="2"/>
      <c r="B54" s="2"/>
      <c r="C54" s="2"/>
      <c r="D54" s="2"/>
      <c r="E54" s="2"/>
      <c r="F54" s="2"/>
      <c r="G54" s="2"/>
      <c r="H54" s="2"/>
      <c r="I54" s="23"/>
      <c r="J54" s="25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4"/>
        <v>#NUM!</v>
      </c>
      <c r="R54" s="7"/>
    </row>
    <row r="55" spans="1:18" s="9" customFormat="1" x14ac:dyDescent="0.25">
      <c r="A55" s="2"/>
      <c r="B55" s="2"/>
      <c r="C55" s="2"/>
      <c r="D55" s="2"/>
      <c r="E55" s="2"/>
      <c r="F55" s="2"/>
      <c r="G55" s="2"/>
      <c r="H55" s="2"/>
      <c r="I55" s="23"/>
      <c r="J55" s="25"/>
      <c r="K55" s="23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4"/>
        <v>#NUM!</v>
      </c>
      <c r="R55" s="7"/>
    </row>
    <row r="56" spans="1:18" s="9" customFormat="1" x14ac:dyDescent="0.25">
      <c r="A56" s="2"/>
      <c r="B56" s="2"/>
      <c r="C56" s="2"/>
      <c r="D56" s="2"/>
      <c r="E56" s="2"/>
      <c r="F56" s="2"/>
      <c r="G56" s="2"/>
      <c r="H56" s="2"/>
      <c r="I56" s="25"/>
      <c r="J56" s="23"/>
      <c r="K56" s="25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4"/>
        <v>#NUM!</v>
      </c>
      <c r="R56" s="7"/>
    </row>
    <row r="57" spans="1:18" s="9" customFormat="1" x14ac:dyDescent="0.25">
      <c r="A57" s="2"/>
      <c r="B57" s="2"/>
      <c r="C57" s="2"/>
      <c r="D57" s="2"/>
      <c r="E57" s="2"/>
      <c r="F57" s="2"/>
      <c r="G57" s="2"/>
      <c r="H57" s="2"/>
      <c r="I57" s="23"/>
      <c r="J57" s="25"/>
      <c r="K57" s="23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4"/>
        <v>#NUM!</v>
      </c>
      <c r="R57" s="7"/>
    </row>
    <row r="58" spans="1:18" s="6" customFormat="1" x14ac:dyDescent="0.25">
      <c r="A58" s="2"/>
      <c r="B58" s="2"/>
      <c r="C58" s="2"/>
      <c r="D58" s="2"/>
      <c r="E58" s="2"/>
      <c r="F58" s="2"/>
      <c r="G58" s="2"/>
      <c r="H58" s="2"/>
      <c r="I58" s="27"/>
      <c r="J58" s="27"/>
      <c r="K58" s="27"/>
      <c r="L58" s="27"/>
      <c r="M58" s="27"/>
      <c r="N58" s="27"/>
      <c r="O58" s="2"/>
      <c r="P58" s="2"/>
      <c r="Q58" s="2"/>
      <c r="R58" s="2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8"/>
      <c r="J59" s="28"/>
      <c r="K59" s="28"/>
      <c r="L59" s="28"/>
      <c r="M59" s="28"/>
      <c r="N59" s="28"/>
    </row>
    <row r="60" spans="1:18" s="6" customFormat="1" x14ac:dyDescent="0.25">
      <c r="A60" s="2"/>
      <c r="B60" s="2"/>
      <c r="C60" s="2"/>
      <c r="D60" s="2"/>
      <c r="E60" s="2"/>
      <c r="F60" s="2"/>
      <c r="G60" s="2"/>
      <c r="H60" s="2"/>
      <c r="I60" s="28"/>
      <c r="J60" s="28"/>
      <c r="K60" s="28"/>
      <c r="L60" s="28"/>
      <c r="M60" s="28"/>
      <c r="N60" s="28"/>
    </row>
  </sheetData>
  <sortState ref="B4:Q14">
    <sortCondition ref="Q4:Q14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8"/>
  <sheetViews>
    <sheetView zoomScale="85" zoomScaleNormal="85" workbookViewId="0">
      <selection activeCell="L7" sqref="L7"/>
    </sheetView>
  </sheetViews>
  <sheetFormatPr defaultRowHeight="15" x14ac:dyDescent="0.25"/>
  <cols>
    <col min="1" max="16384" width="9.140625" style="11"/>
  </cols>
  <sheetData>
    <row r="5" spans="7:12" ht="15.75" thickBot="1" x14ac:dyDescent="0.3"/>
    <row r="6" spans="7:12" x14ac:dyDescent="0.25">
      <c r="G6" s="12"/>
      <c r="H6" s="13"/>
      <c r="I6" s="13"/>
      <c r="J6" s="13"/>
      <c r="K6" s="13"/>
      <c r="L6" s="14"/>
    </row>
    <row r="7" spans="7:12" ht="28.5" x14ac:dyDescent="0.45">
      <c r="G7" s="15" t="s">
        <v>17</v>
      </c>
      <c r="H7" s="16"/>
      <c r="I7" s="17"/>
      <c r="J7" s="17"/>
      <c r="K7" s="17"/>
      <c r="L7" s="21">
        <v>5</v>
      </c>
    </row>
    <row r="8" spans="7:12" ht="15.75" thickBot="1" x14ac:dyDescent="0.3">
      <c r="G8" s="18"/>
      <c r="H8" s="19"/>
      <c r="I8" s="19"/>
      <c r="J8" s="19"/>
      <c r="K8" s="19"/>
      <c r="L8" s="20"/>
    </row>
  </sheetData>
  <dataValidations count="1">
    <dataValidation type="whole" allowBlank="1" showInputMessage="1" showErrorMessage="1" sqref="L7">
      <formula1>0</formula1>
      <formula2>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B12" sqref="B12:G12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5.7109375" style="35" bestFit="1" customWidth="1"/>
    <col min="4" max="4" width="17.28515625" style="35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30.140625" style="2" customWidth="1"/>
    <col min="9" max="9" width="11.5703125" style="27" bestFit="1" customWidth="1"/>
    <col min="10" max="10" width="10.140625" style="27" customWidth="1"/>
    <col min="11" max="11" width="13.140625" style="27" bestFit="1" customWidth="1"/>
    <col min="12" max="12" width="13.7109375" style="27" bestFit="1" customWidth="1"/>
    <col min="13" max="13" width="10.140625" style="27" customWidth="1"/>
    <col min="14" max="14" width="10.1406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30"/>
      <c r="D1" s="30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30"/>
      <c r="D2" s="30"/>
      <c r="E2" s="1"/>
      <c r="F2" s="1"/>
      <c r="G2" s="1"/>
      <c r="H2" s="1"/>
      <c r="I2" s="24">
        <v>42301</v>
      </c>
      <c r="J2" s="24">
        <v>42315</v>
      </c>
      <c r="K2" s="24">
        <v>42330</v>
      </c>
      <c r="L2" s="24">
        <v>42350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31" t="s">
        <v>7</v>
      </c>
      <c r="D3" s="31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75</v>
      </c>
      <c r="C4" s="49" t="s">
        <v>76</v>
      </c>
      <c r="D4" s="49" t="s">
        <v>77</v>
      </c>
      <c r="F4" s="37" t="s">
        <v>78</v>
      </c>
      <c r="G4" s="37" t="s">
        <v>78</v>
      </c>
      <c r="H4" s="37" t="s">
        <v>79</v>
      </c>
      <c r="I4" s="40">
        <v>1</v>
      </c>
      <c r="J4" s="40">
        <v>1</v>
      </c>
      <c r="K4" s="40">
        <v>4</v>
      </c>
      <c r="L4" s="39">
        <v>1</v>
      </c>
      <c r="M4" s="39">
        <v>1</v>
      </c>
      <c r="N4" s="39">
        <f t="shared" ref="N4:N10" si="0">SUM(I4:M4)</f>
        <v>8</v>
      </c>
      <c r="O4" s="37">
        <f>IF(OR('Gereden wedstrijden'!$L$7=5,'Gereden wedstrijden'!$L$7=5),LARGE(I4:M4,1),0)</f>
        <v>4</v>
      </c>
      <c r="P4" s="37">
        <f>IF('Gereden wedstrijden'!$L$7=5,LARGE(I4:M4,2),0)</f>
        <v>1</v>
      </c>
      <c r="Q4" s="37">
        <f t="shared" ref="Q4:Q10" si="1"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80</v>
      </c>
      <c r="C5" s="57" t="s">
        <v>81</v>
      </c>
      <c r="D5" s="57" t="s">
        <v>82</v>
      </c>
      <c r="F5" s="41" t="s">
        <v>78</v>
      </c>
      <c r="G5" s="41" t="s">
        <v>78</v>
      </c>
      <c r="H5" s="41" t="s">
        <v>79</v>
      </c>
      <c r="I5" s="43">
        <v>2</v>
      </c>
      <c r="J5" s="44">
        <v>3</v>
      </c>
      <c r="K5" s="44">
        <v>1</v>
      </c>
      <c r="L5" s="44">
        <v>6</v>
      </c>
      <c r="M5" s="44">
        <v>2</v>
      </c>
      <c r="N5" s="44">
        <f t="shared" si="0"/>
        <v>14</v>
      </c>
      <c r="O5" s="41">
        <f>IF(OR('Gereden wedstrijden'!$L$7=5,'Gereden wedstrijden'!$L$7=5),LARGE(I5:M5,1),0)</f>
        <v>6</v>
      </c>
      <c r="P5" s="41">
        <f>IF('Gereden wedstrijden'!$L$7=5,LARGE(I5:M5,2),0)</f>
        <v>3</v>
      </c>
      <c r="Q5" s="41">
        <f t="shared" si="1"/>
        <v>5</v>
      </c>
      <c r="R5" s="41" t="s">
        <v>626</v>
      </c>
    </row>
    <row r="6" spans="1:18" s="41" customFormat="1" x14ac:dyDescent="0.25">
      <c r="A6" s="41">
        <v>3</v>
      </c>
      <c r="B6" s="41" t="s">
        <v>83</v>
      </c>
      <c r="C6" s="57" t="s">
        <v>84</v>
      </c>
      <c r="D6" s="57" t="s">
        <v>85</v>
      </c>
      <c r="F6" s="41" t="s">
        <v>78</v>
      </c>
      <c r="G6" s="41" t="s">
        <v>78</v>
      </c>
      <c r="H6" s="41" t="s">
        <v>86</v>
      </c>
      <c r="I6" s="43">
        <v>3</v>
      </c>
      <c r="J6" s="44">
        <v>2</v>
      </c>
      <c r="K6" s="43">
        <v>11</v>
      </c>
      <c r="L6" s="44">
        <v>2</v>
      </c>
      <c r="M6" s="44">
        <v>9</v>
      </c>
      <c r="N6" s="44">
        <f t="shared" si="0"/>
        <v>27</v>
      </c>
      <c r="O6" s="41">
        <f>IF(OR('Gereden wedstrijden'!$L$7=5,'Gereden wedstrijden'!$L$7=5),LARGE(I6:M6,1),0)</f>
        <v>11</v>
      </c>
      <c r="P6" s="41">
        <f>IF('Gereden wedstrijden'!$L$7=5,LARGE(I6:M6,2),0)</f>
        <v>9</v>
      </c>
      <c r="Q6" s="41">
        <f t="shared" si="1"/>
        <v>7</v>
      </c>
      <c r="R6" s="41" t="s">
        <v>626</v>
      </c>
    </row>
    <row r="7" spans="1:18" s="41" customFormat="1" x14ac:dyDescent="0.25">
      <c r="A7" s="41">
        <v>4</v>
      </c>
      <c r="B7" s="41" t="s">
        <v>103</v>
      </c>
      <c r="C7" s="57" t="s">
        <v>104</v>
      </c>
      <c r="D7" s="57" t="s">
        <v>105</v>
      </c>
      <c r="F7" s="41" t="s">
        <v>78</v>
      </c>
      <c r="G7" s="41" t="s">
        <v>101</v>
      </c>
      <c r="H7" s="41" t="s">
        <v>106</v>
      </c>
      <c r="I7" s="43">
        <v>8</v>
      </c>
      <c r="J7" s="43">
        <v>15</v>
      </c>
      <c r="K7" s="43">
        <v>2</v>
      </c>
      <c r="L7" s="44">
        <v>5</v>
      </c>
      <c r="M7" s="44">
        <v>3</v>
      </c>
      <c r="N7" s="44">
        <f t="shared" si="0"/>
        <v>33</v>
      </c>
      <c r="O7" s="41">
        <f>IF(OR('Gereden wedstrijden'!$L$7=5,'Gereden wedstrijden'!$L$7=5),LARGE(I7:M7,1),0)</f>
        <v>15</v>
      </c>
      <c r="P7" s="41">
        <f>IF('Gereden wedstrijden'!$L$7=5,LARGE(I7:M7,2),0)</f>
        <v>8</v>
      </c>
      <c r="Q7" s="41">
        <f t="shared" si="1"/>
        <v>10</v>
      </c>
      <c r="R7" s="41" t="s">
        <v>626</v>
      </c>
    </row>
    <row r="8" spans="1:18" s="7" customFormat="1" x14ac:dyDescent="0.25">
      <c r="A8" s="7">
        <v>5</v>
      </c>
      <c r="B8" s="7" t="s">
        <v>90</v>
      </c>
      <c r="C8" s="32" t="s">
        <v>91</v>
      </c>
      <c r="D8" s="32" t="s">
        <v>92</v>
      </c>
      <c r="F8" s="7" t="s">
        <v>78</v>
      </c>
      <c r="G8" s="7" t="s">
        <v>78</v>
      </c>
      <c r="H8" s="7" t="s">
        <v>93</v>
      </c>
      <c r="I8" s="23">
        <v>5</v>
      </c>
      <c r="J8" s="23">
        <v>4</v>
      </c>
      <c r="K8" s="23">
        <v>7</v>
      </c>
      <c r="L8" s="25">
        <v>4</v>
      </c>
      <c r="M8" s="25">
        <v>99</v>
      </c>
      <c r="N8" s="25">
        <f t="shared" si="0"/>
        <v>119</v>
      </c>
      <c r="O8" s="7">
        <f>IF(OR('Gereden wedstrijden'!$L$7=5,'Gereden wedstrijden'!$L$7=5),LARGE(I8:M8,1),0)</f>
        <v>99</v>
      </c>
      <c r="P8" s="7">
        <f>IF('Gereden wedstrijden'!$L$7=5,LARGE(I8:M8,2),0)</f>
        <v>7</v>
      </c>
      <c r="Q8" s="7">
        <f t="shared" si="1"/>
        <v>13</v>
      </c>
      <c r="R8" s="7" t="s">
        <v>633</v>
      </c>
    </row>
    <row r="9" spans="1:18" s="41" customFormat="1" x14ac:dyDescent="0.25">
      <c r="A9" s="41">
        <v>6</v>
      </c>
      <c r="B9" s="41" t="s">
        <v>87</v>
      </c>
      <c r="C9" s="57" t="s">
        <v>88</v>
      </c>
      <c r="D9" s="57" t="s">
        <v>89</v>
      </c>
      <c r="F9" s="41" t="s">
        <v>78</v>
      </c>
      <c r="G9" s="41" t="s">
        <v>78</v>
      </c>
      <c r="H9" s="41" t="s">
        <v>86</v>
      </c>
      <c r="I9" s="43">
        <v>4</v>
      </c>
      <c r="J9" s="44">
        <v>11</v>
      </c>
      <c r="K9" s="43">
        <v>3</v>
      </c>
      <c r="L9" s="44">
        <v>8</v>
      </c>
      <c r="M9" s="44">
        <v>7</v>
      </c>
      <c r="N9" s="44">
        <f t="shared" si="0"/>
        <v>33</v>
      </c>
      <c r="O9" s="41">
        <f>IF(OR('Gereden wedstrijden'!$L$7=5,'Gereden wedstrijden'!$L$7=5),LARGE(I9:M9,1),0)</f>
        <v>11</v>
      </c>
      <c r="P9" s="41">
        <f>IF('Gereden wedstrijden'!$L$7=5,LARGE(I9:M9,2),0)</f>
        <v>8</v>
      </c>
      <c r="Q9" s="41">
        <f t="shared" si="1"/>
        <v>14</v>
      </c>
      <c r="R9" s="41" t="s">
        <v>626</v>
      </c>
    </row>
    <row r="10" spans="1:18" s="41" customFormat="1" x14ac:dyDescent="0.25">
      <c r="A10" s="41">
        <v>7</v>
      </c>
      <c r="B10" s="41" t="s">
        <v>98</v>
      </c>
      <c r="C10" s="57" t="s">
        <v>99</v>
      </c>
      <c r="D10" s="57" t="s">
        <v>100</v>
      </c>
      <c r="F10" s="41" t="s">
        <v>78</v>
      </c>
      <c r="G10" s="41" t="s">
        <v>101</v>
      </c>
      <c r="H10" s="41" t="s">
        <v>102</v>
      </c>
      <c r="I10" s="43">
        <v>7</v>
      </c>
      <c r="J10" s="44">
        <v>16</v>
      </c>
      <c r="K10" s="43">
        <v>5</v>
      </c>
      <c r="L10" s="44">
        <v>7</v>
      </c>
      <c r="M10" s="44">
        <v>4</v>
      </c>
      <c r="N10" s="44">
        <f t="shared" si="0"/>
        <v>39</v>
      </c>
      <c r="O10" s="41">
        <f>IF(OR('Gereden wedstrijden'!$L$7=5,'Gereden wedstrijden'!$L$7=5),LARGE(I10:M10,1),0)</f>
        <v>16</v>
      </c>
      <c r="P10" s="41">
        <f>IF('Gereden wedstrijden'!$L$7=5,LARGE(I10:M10,2),0)</f>
        <v>7</v>
      </c>
      <c r="Q10" s="41">
        <f t="shared" si="1"/>
        <v>16</v>
      </c>
      <c r="R10" s="41" t="s">
        <v>626</v>
      </c>
    </row>
    <row r="11" spans="1:18" s="7" customFormat="1" x14ac:dyDescent="0.25">
      <c r="A11" s="7">
        <v>8</v>
      </c>
      <c r="B11" s="7" t="s">
        <v>115</v>
      </c>
      <c r="C11" s="32" t="s">
        <v>116</v>
      </c>
      <c r="D11" s="32" t="s">
        <v>117</v>
      </c>
      <c r="F11" s="7" t="s">
        <v>78</v>
      </c>
      <c r="G11" s="7" t="s">
        <v>78</v>
      </c>
      <c r="H11" s="7" t="s">
        <v>97</v>
      </c>
      <c r="I11" s="23">
        <v>11</v>
      </c>
      <c r="J11" s="25">
        <v>6</v>
      </c>
      <c r="K11" s="23">
        <v>10</v>
      </c>
      <c r="L11" s="25">
        <v>3</v>
      </c>
      <c r="M11" s="25">
        <v>10</v>
      </c>
      <c r="N11" s="25">
        <f>SUM(I11:M11)</f>
        <v>40</v>
      </c>
      <c r="O11" s="7">
        <f>IF(OR('Gereden wedstrijden'!$L$7=5,'Gereden wedstrijden'!$L$7=5),LARGE(I11:M11,1),0)</f>
        <v>11</v>
      </c>
      <c r="P11" s="7">
        <f>IF('Gereden wedstrijden'!$L$7=5,LARGE(I11:M11,2),0)</f>
        <v>10</v>
      </c>
      <c r="Q11" s="7">
        <f>SUM(I11:M11)-SUM(O11:P11)</f>
        <v>19</v>
      </c>
      <c r="R11" s="7" t="s">
        <v>633</v>
      </c>
    </row>
    <row r="12" spans="1:18" s="7" customFormat="1" x14ac:dyDescent="0.25">
      <c r="A12" s="41">
        <v>9</v>
      </c>
      <c r="B12" s="41" t="s">
        <v>107</v>
      </c>
      <c r="C12" s="57" t="s">
        <v>108</v>
      </c>
      <c r="D12" s="57" t="s">
        <v>109</v>
      </c>
      <c r="E12" s="41"/>
      <c r="F12" s="41" t="s">
        <v>78</v>
      </c>
      <c r="G12" s="41" t="s">
        <v>101</v>
      </c>
      <c r="H12" s="41" t="s">
        <v>110</v>
      </c>
      <c r="I12" s="43">
        <v>9</v>
      </c>
      <c r="J12" s="44">
        <v>7</v>
      </c>
      <c r="K12" s="43">
        <v>14</v>
      </c>
      <c r="L12" s="44">
        <v>99</v>
      </c>
      <c r="M12" s="44">
        <v>5</v>
      </c>
      <c r="N12" s="44">
        <f>SUM(I12:M12)</f>
        <v>134</v>
      </c>
      <c r="O12" s="41">
        <f>IF(OR('Gereden wedstrijden'!$L$7=5,'Gereden wedstrijden'!$L$7=5),LARGE(I12:M12,1),0)</f>
        <v>99</v>
      </c>
      <c r="P12" s="41">
        <f>IF('Gereden wedstrijden'!$L$7=5,LARGE(I12:M12,2),0)</f>
        <v>14</v>
      </c>
      <c r="Q12" s="41">
        <f>SUM(I12:M12)-SUM(O12:P12)</f>
        <v>21</v>
      </c>
      <c r="R12" s="41" t="s">
        <v>626</v>
      </c>
    </row>
    <row r="13" spans="1:18" s="7" customFormat="1" x14ac:dyDescent="0.25"/>
    <row r="14" spans="1:18" s="7" customFormat="1" x14ac:dyDescent="0.25">
      <c r="A14" s="7">
        <v>10</v>
      </c>
      <c r="B14" s="7" t="s">
        <v>111</v>
      </c>
      <c r="C14" s="32" t="s">
        <v>112</v>
      </c>
      <c r="D14" s="32" t="s">
        <v>113</v>
      </c>
      <c r="F14" s="7" t="s">
        <v>78</v>
      </c>
      <c r="G14" s="7" t="s">
        <v>101</v>
      </c>
      <c r="H14" s="7" t="s">
        <v>114</v>
      </c>
      <c r="I14" s="23">
        <v>10</v>
      </c>
      <c r="J14" s="23">
        <v>8</v>
      </c>
      <c r="K14" s="25">
        <v>9</v>
      </c>
      <c r="L14" s="25">
        <v>10</v>
      </c>
      <c r="M14" s="25">
        <v>6</v>
      </c>
      <c r="N14" s="25">
        <f t="shared" ref="N13:N23" si="2">SUM(I14:M14)</f>
        <v>43</v>
      </c>
      <c r="O14" s="7">
        <f>IF(OR('Gereden wedstrijden'!$L$7=5,'Gereden wedstrijden'!$L$7=5),LARGE(I14:M14,1),0)</f>
        <v>10</v>
      </c>
      <c r="P14" s="7">
        <f>IF('Gereden wedstrijden'!$L$7=5,LARGE(I14:M14,2),0)</f>
        <v>10</v>
      </c>
      <c r="Q14" s="7">
        <f t="shared" ref="Q13:Q23" si="3">SUM(I14:M14)-SUM(O14:P14)</f>
        <v>23</v>
      </c>
    </row>
    <row r="15" spans="1:18" s="7" customFormat="1" x14ac:dyDescent="0.25">
      <c r="A15" s="7">
        <v>11</v>
      </c>
      <c r="B15" s="7" t="s">
        <v>94</v>
      </c>
      <c r="C15" s="32" t="s">
        <v>95</v>
      </c>
      <c r="D15" s="32" t="s">
        <v>96</v>
      </c>
      <c r="F15" s="7" t="s">
        <v>78</v>
      </c>
      <c r="G15" s="7" t="s">
        <v>78</v>
      </c>
      <c r="H15" s="7" t="s">
        <v>97</v>
      </c>
      <c r="I15" s="23">
        <v>6</v>
      </c>
      <c r="J15" s="23">
        <v>9</v>
      </c>
      <c r="K15" s="23">
        <v>8</v>
      </c>
      <c r="L15" s="25">
        <v>9</v>
      </c>
      <c r="M15" s="25">
        <v>90</v>
      </c>
      <c r="N15" s="25">
        <f t="shared" si="2"/>
        <v>122</v>
      </c>
      <c r="O15" s="7">
        <f>IF(OR('Gereden wedstrijden'!$L$7=5,'Gereden wedstrijden'!$L$7=5),LARGE(I15:M15,1),0)</f>
        <v>90</v>
      </c>
      <c r="P15" s="7">
        <f>IF('Gereden wedstrijden'!$L$7=5,LARGE(I15:M15,2),0)</f>
        <v>9</v>
      </c>
      <c r="Q15" s="7">
        <f t="shared" si="3"/>
        <v>23</v>
      </c>
    </row>
    <row r="16" spans="1:18" s="7" customFormat="1" x14ac:dyDescent="0.25">
      <c r="A16" s="7">
        <v>12</v>
      </c>
      <c r="B16" s="9" t="s">
        <v>526</v>
      </c>
      <c r="C16" s="34" t="s">
        <v>527</v>
      </c>
      <c r="D16" s="34" t="s">
        <v>428</v>
      </c>
      <c r="F16" s="7" t="s">
        <v>78</v>
      </c>
      <c r="G16" s="7" t="s">
        <v>78</v>
      </c>
      <c r="H16" s="9" t="s">
        <v>106</v>
      </c>
      <c r="I16" s="26">
        <v>99</v>
      </c>
      <c r="J16" s="25">
        <v>13</v>
      </c>
      <c r="K16" s="25">
        <v>13</v>
      </c>
      <c r="L16" s="25">
        <v>11</v>
      </c>
      <c r="M16" s="25">
        <v>8</v>
      </c>
      <c r="N16" s="25">
        <f t="shared" si="2"/>
        <v>144</v>
      </c>
      <c r="O16" s="7">
        <f>IF(OR('Gereden wedstrijden'!$L$7=5,'Gereden wedstrijden'!$L$7=5),LARGE(I16:M16,1),0)</f>
        <v>99</v>
      </c>
      <c r="P16" s="7">
        <f>IF('Gereden wedstrijden'!$L$7=5,LARGE(I16:M16,2),0)</f>
        <v>13</v>
      </c>
      <c r="Q16" s="7">
        <f t="shared" si="3"/>
        <v>32</v>
      </c>
    </row>
    <row r="17" spans="1:17" s="7" customFormat="1" x14ac:dyDescent="0.25">
      <c r="A17" s="7">
        <v>13</v>
      </c>
      <c r="B17" s="7" t="s">
        <v>124</v>
      </c>
      <c r="C17" s="32" t="s">
        <v>125</v>
      </c>
      <c r="D17" s="32" t="s">
        <v>126</v>
      </c>
      <c r="F17" s="7" t="s">
        <v>78</v>
      </c>
      <c r="G17" s="7" t="s">
        <v>78</v>
      </c>
      <c r="H17" s="7" t="s">
        <v>106</v>
      </c>
      <c r="I17" s="23">
        <v>14</v>
      </c>
      <c r="J17" s="25">
        <v>12</v>
      </c>
      <c r="K17" s="23">
        <v>15</v>
      </c>
      <c r="L17" s="25">
        <v>12</v>
      </c>
      <c r="M17" s="25">
        <v>99</v>
      </c>
      <c r="N17" s="25">
        <f t="shared" si="2"/>
        <v>152</v>
      </c>
      <c r="O17" s="7">
        <f>IF(OR('Gereden wedstrijden'!$L$7=5,'Gereden wedstrijden'!$L$7=5),LARGE(I17:M17,1),0)</f>
        <v>99</v>
      </c>
      <c r="P17" s="7">
        <f>IF('Gereden wedstrijden'!$L$7=5,LARGE(I17:M17,2),0)</f>
        <v>15</v>
      </c>
      <c r="Q17" s="7">
        <f t="shared" si="3"/>
        <v>38</v>
      </c>
    </row>
    <row r="18" spans="1:17" s="7" customFormat="1" x14ac:dyDescent="0.25">
      <c r="A18" s="7">
        <v>14</v>
      </c>
      <c r="B18" s="7" t="s">
        <v>520</v>
      </c>
      <c r="C18" s="32" t="s">
        <v>521</v>
      </c>
      <c r="D18" s="32" t="s">
        <v>522</v>
      </c>
      <c r="F18" s="7" t="s">
        <v>78</v>
      </c>
      <c r="G18" s="7" t="s">
        <v>78</v>
      </c>
      <c r="H18" s="7" t="s">
        <v>170</v>
      </c>
      <c r="I18" s="23">
        <v>99</v>
      </c>
      <c r="J18" s="25">
        <v>5</v>
      </c>
      <c r="K18" s="23">
        <v>6</v>
      </c>
      <c r="L18" s="25">
        <v>99</v>
      </c>
      <c r="M18" s="25">
        <v>99</v>
      </c>
      <c r="N18" s="25">
        <f t="shared" si="2"/>
        <v>308</v>
      </c>
      <c r="O18" s="7">
        <f>IF(OR('Gereden wedstrijden'!$L$7=5,'Gereden wedstrijden'!$L$7=5),LARGE(I18:M18,1),0)</f>
        <v>99</v>
      </c>
      <c r="P18" s="7">
        <f>IF('Gereden wedstrijden'!$L$7=5,LARGE(I18:M18,2),0)</f>
        <v>99</v>
      </c>
      <c r="Q18" s="7">
        <f t="shared" si="3"/>
        <v>110</v>
      </c>
    </row>
    <row r="19" spans="1:17" s="7" customFormat="1" x14ac:dyDescent="0.25">
      <c r="A19" s="7">
        <v>15</v>
      </c>
      <c r="B19" s="8" t="s">
        <v>528</v>
      </c>
      <c r="C19" s="33" t="s">
        <v>529</v>
      </c>
      <c r="D19" s="33" t="s">
        <v>530</v>
      </c>
      <c r="F19" s="7" t="s">
        <v>78</v>
      </c>
      <c r="G19" s="8" t="s">
        <v>101</v>
      </c>
      <c r="H19" s="8" t="s">
        <v>106</v>
      </c>
      <c r="I19" s="25">
        <v>99</v>
      </c>
      <c r="J19" s="23">
        <v>14</v>
      </c>
      <c r="K19" s="23">
        <v>16</v>
      </c>
      <c r="L19" s="25">
        <v>99</v>
      </c>
      <c r="M19" s="25">
        <v>99</v>
      </c>
      <c r="N19" s="25">
        <f t="shared" si="2"/>
        <v>327</v>
      </c>
      <c r="O19" s="7">
        <f>IF(OR('Gereden wedstrijden'!$L$7=5,'Gereden wedstrijden'!$L$7=5),LARGE(I19:M19,1),0)</f>
        <v>99</v>
      </c>
      <c r="P19" s="7">
        <f>IF('Gereden wedstrijden'!$L$7=5,LARGE(I19:M19,2),0)</f>
        <v>99</v>
      </c>
      <c r="Q19" s="7">
        <f t="shared" si="3"/>
        <v>129</v>
      </c>
    </row>
    <row r="20" spans="1:17" s="7" customFormat="1" x14ac:dyDescent="0.25">
      <c r="A20" s="7">
        <v>16</v>
      </c>
      <c r="B20" s="7" t="s">
        <v>523</v>
      </c>
      <c r="C20" s="32" t="s">
        <v>524</v>
      </c>
      <c r="D20" s="32" t="s">
        <v>525</v>
      </c>
      <c r="F20" s="7" t="s">
        <v>78</v>
      </c>
      <c r="G20" s="7" t="s">
        <v>78</v>
      </c>
      <c r="H20" s="8" t="s">
        <v>86</v>
      </c>
      <c r="I20" s="23">
        <v>99</v>
      </c>
      <c r="J20" s="25">
        <v>10</v>
      </c>
      <c r="K20" s="23">
        <v>99</v>
      </c>
      <c r="L20" s="25">
        <v>99</v>
      </c>
      <c r="M20" s="25">
        <v>99</v>
      </c>
      <c r="N20" s="25">
        <f t="shared" si="2"/>
        <v>406</v>
      </c>
      <c r="O20" s="7">
        <f>IF(OR('Gereden wedstrijden'!$L$7=5,'Gereden wedstrijden'!$L$7=5),LARGE(I20:M20,1),0)</f>
        <v>99</v>
      </c>
      <c r="P20" s="7">
        <f>IF('Gereden wedstrijden'!$L$7=5,LARGE(I20:M20,2),0)</f>
        <v>99</v>
      </c>
      <c r="Q20" s="7">
        <f t="shared" si="3"/>
        <v>208</v>
      </c>
    </row>
    <row r="21" spans="1:17" s="7" customFormat="1" x14ac:dyDescent="0.25">
      <c r="A21" s="7">
        <v>17</v>
      </c>
      <c r="B21" s="7" t="s">
        <v>118</v>
      </c>
      <c r="C21" s="32" t="s">
        <v>119</v>
      </c>
      <c r="D21" s="32" t="s">
        <v>120</v>
      </c>
      <c r="F21" s="7" t="s">
        <v>78</v>
      </c>
      <c r="G21" s="7" t="s">
        <v>101</v>
      </c>
      <c r="H21" s="7" t="s">
        <v>121</v>
      </c>
      <c r="I21" s="23">
        <v>12</v>
      </c>
      <c r="J21" s="25">
        <v>99</v>
      </c>
      <c r="K21" s="23">
        <v>99</v>
      </c>
      <c r="L21" s="25">
        <v>99</v>
      </c>
      <c r="M21" s="25">
        <v>99</v>
      </c>
      <c r="N21" s="25">
        <f t="shared" si="2"/>
        <v>408</v>
      </c>
      <c r="O21" s="7">
        <f>IF(OR('Gereden wedstrijden'!$L$7=5,'Gereden wedstrijden'!$L$7=5),LARGE(I21:M21,1),0)</f>
        <v>99</v>
      </c>
      <c r="P21" s="7">
        <f>IF('Gereden wedstrijden'!$L$7=5,LARGE(I21:M21,2),0)</f>
        <v>99</v>
      </c>
      <c r="Q21" s="7">
        <f t="shared" si="3"/>
        <v>210</v>
      </c>
    </row>
    <row r="22" spans="1:17" s="7" customFormat="1" x14ac:dyDescent="0.25">
      <c r="A22" s="7">
        <v>18</v>
      </c>
      <c r="B22" s="7" t="s">
        <v>586</v>
      </c>
      <c r="C22" s="33" t="s">
        <v>587</v>
      </c>
      <c r="D22" s="33" t="s">
        <v>588</v>
      </c>
      <c r="F22" s="7" t="s">
        <v>78</v>
      </c>
      <c r="G22" s="7" t="s">
        <v>78</v>
      </c>
      <c r="H22" s="7" t="s">
        <v>97</v>
      </c>
      <c r="I22" s="23">
        <v>99</v>
      </c>
      <c r="J22" s="25">
        <v>99</v>
      </c>
      <c r="K22" s="25">
        <v>12</v>
      </c>
      <c r="L22" s="25">
        <v>99</v>
      </c>
      <c r="M22" s="25">
        <v>99</v>
      </c>
      <c r="N22" s="25">
        <f t="shared" si="2"/>
        <v>408</v>
      </c>
      <c r="O22" s="7">
        <f>IF(OR('Gereden wedstrijden'!$L$7=5,'Gereden wedstrijden'!$L$7=5),LARGE(I22:M22,1),0)</f>
        <v>99</v>
      </c>
      <c r="P22" s="7">
        <f>IF('Gereden wedstrijden'!$L$7=5,LARGE(I22:M22,2),0)</f>
        <v>99</v>
      </c>
      <c r="Q22" s="7">
        <f t="shared" si="3"/>
        <v>210</v>
      </c>
    </row>
    <row r="23" spans="1:17" s="7" customFormat="1" x14ac:dyDescent="0.25">
      <c r="A23" s="7">
        <v>19</v>
      </c>
      <c r="B23" s="7" t="s">
        <v>122</v>
      </c>
      <c r="C23" s="32" t="s">
        <v>119</v>
      </c>
      <c r="D23" s="32" t="s">
        <v>123</v>
      </c>
      <c r="F23" s="7" t="s">
        <v>78</v>
      </c>
      <c r="G23" s="7" t="s">
        <v>78</v>
      </c>
      <c r="H23" s="7" t="s">
        <v>121</v>
      </c>
      <c r="I23" s="23">
        <v>13</v>
      </c>
      <c r="J23" s="25">
        <v>99</v>
      </c>
      <c r="K23" s="25">
        <v>99</v>
      </c>
      <c r="L23" s="25">
        <v>99</v>
      </c>
      <c r="M23" s="25">
        <v>99</v>
      </c>
      <c r="N23" s="25">
        <f t="shared" si="2"/>
        <v>409</v>
      </c>
      <c r="O23" s="7">
        <f>IF(OR('Gereden wedstrijden'!$L$7=5,'Gereden wedstrijden'!$L$7=5),LARGE(I23:M23,1),0)</f>
        <v>99</v>
      </c>
      <c r="P23" s="7">
        <f>IF('Gereden wedstrijden'!$L$7=5,LARGE(I23:M23,2),0)</f>
        <v>99</v>
      </c>
      <c r="Q23" s="7">
        <f t="shared" si="3"/>
        <v>211</v>
      </c>
    </row>
    <row r="24" spans="1:17" s="7" customFormat="1" x14ac:dyDescent="0.25">
      <c r="C24" s="33"/>
      <c r="D24" s="32"/>
      <c r="G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ref="Q24:Q58" si="4">SUM(I24:M24)-SUM(O24:P24)</f>
        <v>#NUM!</v>
      </c>
    </row>
    <row r="25" spans="1:17" s="7" customFormat="1" x14ac:dyDescent="0.25">
      <c r="C25" s="32"/>
      <c r="D25" s="32"/>
      <c r="G25" s="8"/>
      <c r="I25" s="25"/>
      <c r="J25" s="25"/>
      <c r="K25" s="25"/>
      <c r="L25" s="25"/>
      <c r="M25" s="25"/>
      <c r="N25" s="25"/>
      <c r="O25" s="7" t="e">
        <f>IF(OR('Gereden wedstrijden'!$L$7=5,'Gereden wedstrijden'!$L$7=6),LARGE(J25:M25,1),0)</f>
        <v>#NUM!</v>
      </c>
      <c r="P25" s="7">
        <f>IF('Gereden wedstrijden'!$L$7=6,LARGE(J25:M25,2),0)</f>
        <v>0</v>
      </c>
      <c r="Q25" s="7" t="e">
        <f t="shared" ref="Q25:Q33" si="5">SUM(J25:M25)-SUM(O25:P25)</f>
        <v>#NUM!</v>
      </c>
    </row>
    <row r="26" spans="1:17" s="7" customFormat="1" x14ac:dyDescent="0.25">
      <c r="A26" s="37" t="s">
        <v>615</v>
      </c>
      <c r="B26" s="2"/>
      <c r="C26" s="35"/>
      <c r="D26" s="35"/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wedstrijden'!$L$7=6),LARGE(J26:M26,1),0)</f>
        <v>#NUM!</v>
      </c>
      <c r="P26" s="7">
        <f>IF('Gereden wedstrijden'!$L$7=6,LARGE(J26:M26,2),0)</f>
        <v>0</v>
      </c>
      <c r="Q26" s="7" t="e">
        <f t="shared" si="5"/>
        <v>#NUM!</v>
      </c>
    </row>
    <row r="27" spans="1:17" s="7" customFormat="1" x14ac:dyDescent="0.25">
      <c r="A27" s="6"/>
      <c r="B27" s="6"/>
      <c r="C27" s="36"/>
      <c r="D27" s="36"/>
      <c r="F27" s="8"/>
      <c r="G27" s="8"/>
      <c r="H27" s="8"/>
      <c r="I27" s="23"/>
      <c r="J27" s="25"/>
      <c r="K27" s="23"/>
      <c r="L27" s="25"/>
      <c r="M27" s="25"/>
      <c r="N27" s="25"/>
      <c r="O27" s="7" t="e">
        <f>IF(OR('Gereden wedstrijden'!$L$7=5,'Gereden wedstrijden'!$L$7=6),LARGE(J27:M27,1),0)</f>
        <v>#NUM!</v>
      </c>
      <c r="P27" s="7">
        <f>IF('Gereden wedstrijden'!$L$7=6,LARGE(J27:M27,2),0)</f>
        <v>0</v>
      </c>
      <c r="Q27" s="7" t="e">
        <f t="shared" si="5"/>
        <v>#NUM!</v>
      </c>
    </row>
    <row r="28" spans="1:17" s="7" customFormat="1" x14ac:dyDescent="0.25">
      <c r="A28" s="6"/>
      <c r="B28" s="6"/>
      <c r="C28" s="36"/>
      <c r="D28" s="36"/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wedstrijden'!$L$7=6),LARGE(J28:M28,1),0)</f>
        <v>#NUM!</v>
      </c>
      <c r="P28" s="7">
        <f>IF('Gereden wedstrijden'!$L$7=6,LARGE(J28:M28,2),0)</f>
        <v>0</v>
      </c>
      <c r="Q28" s="7" t="e">
        <f t="shared" si="5"/>
        <v>#NUM!</v>
      </c>
    </row>
    <row r="29" spans="1:17" s="7" customFormat="1" x14ac:dyDescent="0.25">
      <c r="A29" s="2"/>
      <c r="B29" s="2"/>
      <c r="C29" s="35"/>
      <c r="D29" s="35"/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wedstrijden'!$L$7=6),LARGE(J29:M29,1),0)</f>
        <v>#NUM!</v>
      </c>
      <c r="P29" s="7">
        <f>IF('Gereden wedstrijden'!$L$7=6,LARGE(J29:M29,2),0)</f>
        <v>0</v>
      </c>
      <c r="Q29" s="7" t="e">
        <f t="shared" si="5"/>
        <v>#NUM!</v>
      </c>
    </row>
    <row r="30" spans="1:17" s="7" customFormat="1" x14ac:dyDescent="0.25">
      <c r="A30" s="2"/>
      <c r="B30" s="2"/>
      <c r="C30" s="35"/>
      <c r="D30" s="35"/>
      <c r="G30" s="8"/>
      <c r="I30" s="25"/>
      <c r="J30" s="23"/>
      <c r="K30" s="25"/>
      <c r="L30" s="25"/>
      <c r="M30" s="25"/>
      <c r="N30" s="25"/>
      <c r="O30" s="7" t="e">
        <f>IF(OR('Gereden wedstrijden'!$L$7=5,'Gereden wedstrijden'!$L$7=6),LARGE(J30:M30,1),0)</f>
        <v>#NUM!</v>
      </c>
      <c r="P30" s="7">
        <f>IF('Gereden wedstrijden'!$L$7=6,LARGE(J30:M30,2),0)</f>
        <v>0</v>
      </c>
      <c r="Q30" s="7" t="e">
        <f t="shared" si="5"/>
        <v>#NUM!</v>
      </c>
    </row>
    <row r="31" spans="1:17" s="7" customFormat="1" x14ac:dyDescent="0.25">
      <c r="A31" s="2"/>
      <c r="B31" s="2"/>
      <c r="C31" s="35"/>
      <c r="D31" s="35"/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wedstrijden'!$L$7=6),LARGE(J31:M31,1),0)</f>
        <v>#NUM!</v>
      </c>
      <c r="P31" s="7">
        <f>IF('Gereden wedstrijden'!$L$7=6,LARGE(J31:M31,2),0)</f>
        <v>0</v>
      </c>
      <c r="Q31" s="7" t="e">
        <f t="shared" si="5"/>
        <v>#NUM!</v>
      </c>
    </row>
    <row r="32" spans="1:17" s="7" customFormat="1" x14ac:dyDescent="0.25">
      <c r="A32" s="2"/>
      <c r="B32" s="2"/>
      <c r="C32" s="35"/>
      <c r="D32" s="35"/>
      <c r="G32" s="8"/>
      <c r="I32" s="23"/>
      <c r="J32" s="25"/>
      <c r="K32" s="23"/>
      <c r="L32" s="25"/>
      <c r="M32" s="25"/>
      <c r="N32" s="25"/>
      <c r="O32" s="7" t="e">
        <f>IF(OR('Gereden wedstrijden'!$L$7=5,'Gereden wedstrijden'!$L$7=6),LARGE(J32:M32,1),0)</f>
        <v>#NUM!</v>
      </c>
      <c r="P32" s="7">
        <f>IF('Gereden wedstrijden'!$L$7=6,LARGE(J32:M32,2),0)</f>
        <v>0</v>
      </c>
      <c r="Q32" s="7" t="e">
        <f t="shared" si="5"/>
        <v>#NUM!</v>
      </c>
    </row>
    <row r="33" spans="1:18" s="7" customFormat="1" x14ac:dyDescent="0.25">
      <c r="A33" s="2"/>
      <c r="B33" s="2"/>
      <c r="C33" s="35"/>
      <c r="D33" s="35"/>
      <c r="G33" s="8"/>
      <c r="I33" s="25"/>
      <c r="J33" s="26"/>
      <c r="K33" s="26"/>
      <c r="L33" s="26"/>
      <c r="M33" s="26"/>
      <c r="N33" s="26"/>
      <c r="O33" s="7" t="e">
        <f>IF(OR('Gereden wedstrijden'!$L$7=5,'Gereden wedstrijden'!$L$7=6),LARGE(J33:M33,1),0)</f>
        <v>#NUM!</v>
      </c>
      <c r="P33" s="7">
        <f>IF('Gereden wedstrijden'!$L$7=6,LARGE(J33:M33,2),0)</f>
        <v>0</v>
      </c>
      <c r="Q33" s="7" t="e">
        <f t="shared" si="5"/>
        <v>#NUM!</v>
      </c>
      <c r="R33" s="9"/>
    </row>
    <row r="34" spans="1:18" s="7" customFormat="1" x14ac:dyDescent="0.25">
      <c r="A34" s="2"/>
      <c r="B34" s="2"/>
      <c r="C34" s="35"/>
      <c r="D34" s="35"/>
      <c r="G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4"/>
        <v>#NUM!</v>
      </c>
    </row>
    <row r="35" spans="1:18" s="7" customFormat="1" x14ac:dyDescent="0.25">
      <c r="A35" s="2"/>
      <c r="B35" s="2"/>
      <c r="C35" s="35"/>
      <c r="D35" s="35"/>
      <c r="G35" s="8"/>
      <c r="I35" s="25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4"/>
        <v>#NUM!</v>
      </c>
    </row>
    <row r="36" spans="1:18" s="7" customFormat="1" x14ac:dyDescent="0.25">
      <c r="A36" s="2"/>
      <c r="B36" s="2"/>
      <c r="C36" s="35"/>
      <c r="D36" s="35"/>
      <c r="E36" s="2"/>
      <c r="F36" s="2"/>
      <c r="G36" s="2"/>
      <c r="H36" s="2"/>
      <c r="I36" s="25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4"/>
        <v>#NUM!</v>
      </c>
      <c r="R36" s="9"/>
    </row>
    <row r="37" spans="1:18" s="7" customFormat="1" x14ac:dyDescent="0.25">
      <c r="A37" s="2"/>
      <c r="B37" s="2"/>
      <c r="C37" s="35"/>
      <c r="D37" s="35"/>
      <c r="E37" s="6"/>
      <c r="F37" s="6"/>
      <c r="G37" s="6"/>
      <c r="H37" s="6"/>
      <c r="I37" s="23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si="4"/>
        <v>#NUM!</v>
      </c>
    </row>
    <row r="38" spans="1:18" s="7" customFormat="1" x14ac:dyDescent="0.25">
      <c r="A38" s="2"/>
      <c r="B38" s="2"/>
      <c r="C38" s="35"/>
      <c r="D38" s="35"/>
      <c r="E38" s="6"/>
      <c r="F38" s="6"/>
      <c r="G38" s="6"/>
      <c r="H38" s="6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4"/>
        <v>#NUM!</v>
      </c>
    </row>
    <row r="39" spans="1:18" s="7" customFormat="1" x14ac:dyDescent="0.25">
      <c r="A39" s="2"/>
      <c r="B39" s="2"/>
      <c r="C39" s="35"/>
      <c r="D39" s="35"/>
      <c r="E39" s="2"/>
      <c r="F39" s="2"/>
      <c r="G39" s="2"/>
      <c r="H39" s="2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4"/>
        <v>#NUM!</v>
      </c>
    </row>
    <row r="40" spans="1:18" s="7" customFormat="1" x14ac:dyDescent="0.25">
      <c r="A40" s="2"/>
      <c r="B40" s="2"/>
      <c r="C40" s="35"/>
      <c r="D40" s="35"/>
      <c r="E40" s="2"/>
      <c r="F40" s="2"/>
      <c r="G40" s="2"/>
      <c r="H40" s="2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4"/>
        <v>#NUM!</v>
      </c>
    </row>
    <row r="41" spans="1:18" s="7" customFormat="1" x14ac:dyDescent="0.25">
      <c r="A41" s="2"/>
      <c r="B41" s="2"/>
      <c r="C41" s="35"/>
      <c r="D41" s="35"/>
      <c r="E41" s="2"/>
      <c r="F41" s="2"/>
      <c r="G41" s="2"/>
      <c r="H41" s="2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4"/>
        <v>#NUM!</v>
      </c>
    </row>
    <row r="42" spans="1:18" s="7" customFormat="1" x14ac:dyDescent="0.25">
      <c r="A42" s="2"/>
      <c r="B42" s="2"/>
      <c r="C42" s="35"/>
      <c r="D42" s="35"/>
      <c r="E42" s="2"/>
      <c r="F42" s="2"/>
      <c r="G42" s="2"/>
      <c r="H42" s="2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4"/>
        <v>#NUM!</v>
      </c>
    </row>
    <row r="43" spans="1:18" s="7" customFormat="1" x14ac:dyDescent="0.25">
      <c r="A43" s="2"/>
      <c r="B43" s="2"/>
      <c r="C43" s="35"/>
      <c r="D43" s="35"/>
      <c r="E43" s="2"/>
      <c r="F43" s="2"/>
      <c r="G43" s="2"/>
      <c r="H43" s="2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4"/>
        <v>#NUM!</v>
      </c>
    </row>
    <row r="44" spans="1:18" s="7" customFormat="1" x14ac:dyDescent="0.25">
      <c r="A44" s="2"/>
      <c r="B44" s="2"/>
      <c r="C44" s="35"/>
      <c r="D44" s="35"/>
      <c r="E44" s="2"/>
      <c r="F44" s="2"/>
      <c r="G44" s="2"/>
      <c r="H44" s="2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4"/>
        <v>#NUM!</v>
      </c>
    </row>
    <row r="45" spans="1:18" s="7" customFormat="1" x14ac:dyDescent="0.25">
      <c r="A45" s="2"/>
      <c r="B45" s="2"/>
      <c r="C45" s="35"/>
      <c r="D45" s="35"/>
      <c r="E45" s="2"/>
      <c r="F45" s="2"/>
      <c r="G45" s="2"/>
      <c r="H45" s="2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4"/>
        <v>#NUM!</v>
      </c>
    </row>
    <row r="46" spans="1:18" s="10" customFormat="1" x14ac:dyDescent="0.25">
      <c r="A46" s="2"/>
      <c r="B46" s="2"/>
      <c r="C46" s="35"/>
      <c r="D46" s="35"/>
      <c r="E46" s="2"/>
      <c r="F46" s="2"/>
      <c r="G46" s="2"/>
      <c r="H46" s="2"/>
      <c r="I46" s="23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4"/>
        <v>#NUM!</v>
      </c>
      <c r="R46" s="7"/>
    </row>
    <row r="47" spans="1:18" s="10" customFormat="1" x14ac:dyDescent="0.25">
      <c r="A47" s="2"/>
      <c r="B47" s="2"/>
      <c r="C47" s="35"/>
      <c r="D47" s="35"/>
      <c r="E47" s="2"/>
      <c r="F47" s="2"/>
      <c r="G47" s="2"/>
      <c r="H47" s="2"/>
      <c r="I47" s="27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4"/>
        <v>#NUM!</v>
      </c>
      <c r="R47" s="7"/>
    </row>
    <row r="48" spans="1:18" s="10" customFormat="1" x14ac:dyDescent="0.25">
      <c r="A48" s="2"/>
      <c r="B48" s="2"/>
      <c r="C48" s="35"/>
      <c r="D48" s="35"/>
      <c r="E48" s="2"/>
      <c r="F48" s="2"/>
      <c r="G48" s="2"/>
      <c r="H48" s="2"/>
      <c r="I48" s="28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4"/>
        <v>#NUM!</v>
      </c>
      <c r="R48" s="7"/>
    </row>
    <row r="49" spans="1:18" s="10" customFormat="1" x14ac:dyDescent="0.25">
      <c r="A49" s="2"/>
      <c r="B49" s="2"/>
      <c r="C49" s="35"/>
      <c r="D49" s="35"/>
      <c r="E49" s="2"/>
      <c r="F49" s="2"/>
      <c r="G49" s="2"/>
      <c r="H49" s="2"/>
      <c r="I49" s="28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4"/>
        <v>#NUM!</v>
      </c>
      <c r="R49" s="7"/>
    </row>
    <row r="50" spans="1:18" s="9" customFormat="1" x14ac:dyDescent="0.25">
      <c r="A50" s="2"/>
      <c r="B50" s="2"/>
      <c r="C50" s="35"/>
      <c r="D50" s="35"/>
      <c r="E50" s="2"/>
      <c r="F50" s="2"/>
      <c r="G50" s="2"/>
      <c r="H50" s="2"/>
      <c r="I50" s="27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4"/>
        <v>#NUM!</v>
      </c>
      <c r="R50" s="7"/>
    </row>
    <row r="51" spans="1:18" s="9" customFormat="1" x14ac:dyDescent="0.25">
      <c r="A51" s="2"/>
      <c r="B51" s="2"/>
      <c r="C51" s="35"/>
      <c r="D51" s="35"/>
      <c r="E51" s="2"/>
      <c r="F51" s="2"/>
      <c r="G51" s="2"/>
      <c r="H51" s="2"/>
      <c r="I51" s="27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4"/>
        <v>#NUM!</v>
      </c>
      <c r="R51" s="7"/>
    </row>
    <row r="52" spans="1:18" s="9" customFormat="1" x14ac:dyDescent="0.25">
      <c r="A52" s="2"/>
      <c r="B52" s="2"/>
      <c r="C52" s="35"/>
      <c r="D52" s="35"/>
      <c r="E52" s="2"/>
      <c r="F52" s="2"/>
      <c r="G52" s="2"/>
      <c r="H52" s="2"/>
      <c r="I52" s="27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4"/>
        <v>#NUM!</v>
      </c>
      <c r="R52" s="7"/>
    </row>
    <row r="53" spans="1:18" s="9" customFormat="1" x14ac:dyDescent="0.25">
      <c r="A53" s="2"/>
      <c r="B53" s="2"/>
      <c r="C53" s="35"/>
      <c r="D53" s="35"/>
      <c r="E53" s="2"/>
      <c r="F53" s="2"/>
      <c r="G53" s="2"/>
      <c r="H53" s="2"/>
      <c r="I53" s="27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4"/>
        <v>#NUM!</v>
      </c>
      <c r="R53" s="7"/>
    </row>
    <row r="54" spans="1:18" s="9" customFormat="1" x14ac:dyDescent="0.25">
      <c r="A54" s="2"/>
      <c r="B54" s="2"/>
      <c r="C54" s="35"/>
      <c r="D54" s="35"/>
      <c r="E54" s="2"/>
      <c r="F54" s="2"/>
      <c r="G54" s="2"/>
      <c r="H54" s="2"/>
      <c r="I54" s="27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4"/>
        <v>#NUM!</v>
      </c>
      <c r="R54" s="7"/>
    </row>
    <row r="55" spans="1:18" s="9" customFormat="1" x14ac:dyDescent="0.25">
      <c r="A55" s="2"/>
      <c r="B55" s="2"/>
      <c r="C55" s="35"/>
      <c r="D55" s="35"/>
      <c r="E55" s="2"/>
      <c r="F55" s="2"/>
      <c r="G55" s="2"/>
      <c r="H55" s="2"/>
      <c r="I55" s="27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4"/>
        <v>#NUM!</v>
      </c>
      <c r="R55" s="7"/>
    </row>
    <row r="56" spans="1:18" s="9" customFormat="1" x14ac:dyDescent="0.25">
      <c r="A56" s="2"/>
      <c r="B56" s="2"/>
      <c r="C56" s="35"/>
      <c r="D56" s="35"/>
      <c r="E56" s="2"/>
      <c r="F56" s="2"/>
      <c r="G56" s="2"/>
      <c r="H56" s="2"/>
      <c r="I56" s="27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4"/>
        <v>#NUM!</v>
      </c>
      <c r="R56" s="7"/>
    </row>
    <row r="57" spans="1:18" s="9" customFormat="1" x14ac:dyDescent="0.25">
      <c r="A57" s="2"/>
      <c r="B57" s="2"/>
      <c r="C57" s="35"/>
      <c r="D57" s="35"/>
      <c r="E57" s="2"/>
      <c r="F57" s="2"/>
      <c r="G57" s="2"/>
      <c r="H57" s="2"/>
      <c r="I57" s="27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4"/>
        <v>#NUM!</v>
      </c>
      <c r="R57" s="7"/>
    </row>
    <row r="58" spans="1:18" s="9" customFormat="1" x14ac:dyDescent="0.25">
      <c r="A58" s="2"/>
      <c r="B58" s="2"/>
      <c r="C58" s="35"/>
      <c r="D58" s="35"/>
      <c r="E58" s="2"/>
      <c r="F58" s="2"/>
      <c r="G58" s="2"/>
      <c r="H58" s="2"/>
      <c r="I58" s="27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4"/>
        <v>#NUM!</v>
      </c>
      <c r="R58" s="7"/>
    </row>
    <row r="59" spans="1:18" s="6" customFormat="1" x14ac:dyDescent="0.25">
      <c r="A59" s="2"/>
      <c r="B59" s="2"/>
      <c r="C59" s="35"/>
      <c r="D59" s="35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x14ac:dyDescent="0.25">
      <c r="A60" s="2"/>
      <c r="B60" s="2"/>
      <c r="C60" s="35"/>
      <c r="D60" s="35"/>
      <c r="E60" s="2"/>
      <c r="F60" s="2"/>
      <c r="G60" s="2"/>
      <c r="H60" s="2"/>
      <c r="I60" s="27"/>
      <c r="J60" s="28"/>
      <c r="K60" s="28"/>
      <c r="L60" s="28"/>
      <c r="M60" s="28"/>
      <c r="N60" s="28"/>
    </row>
    <row r="61" spans="1:18" s="6" customFormat="1" x14ac:dyDescent="0.25">
      <c r="A61" s="2"/>
      <c r="B61" s="2"/>
      <c r="C61" s="35"/>
      <c r="D61" s="35"/>
      <c r="E61" s="2"/>
      <c r="F61" s="2"/>
      <c r="G61" s="2"/>
      <c r="H61" s="2"/>
      <c r="I61" s="27"/>
      <c r="J61" s="28"/>
      <c r="K61" s="28"/>
      <c r="L61" s="28"/>
      <c r="M61" s="28"/>
      <c r="N61" s="28"/>
    </row>
  </sheetData>
  <sortState ref="A4:R22">
    <sortCondition ref="Q4:Q22"/>
    <sortCondition ref="M4:M2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A5" sqref="A5:XFD7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5.7109375" style="2" bestFit="1" customWidth="1"/>
    <col min="4" max="4" width="23" style="2" bestFit="1" customWidth="1"/>
    <col min="5" max="5" width="6.140625" style="2" hidden="1" customWidth="1"/>
    <col min="6" max="6" width="4" style="2" bestFit="1" customWidth="1"/>
    <col min="7" max="7" width="4.42578125" style="2" bestFit="1" customWidth="1"/>
    <col min="8" max="8" width="22.5703125" style="2" bestFit="1" customWidth="1"/>
    <col min="9" max="9" width="10.42578125" style="27" bestFit="1" customWidth="1"/>
    <col min="10" max="10" width="9.42578125" style="27" bestFit="1" customWidth="1"/>
    <col min="11" max="11" width="13.140625" style="27" bestFit="1" customWidth="1"/>
    <col min="12" max="12" width="13.2851562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2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42301</v>
      </c>
      <c r="J2" s="24">
        <v>42315</v>
      </c>
      <c r="K2" s="24">
        <v>42330</v>
      </c>
      <c r="L2" s="24">
        <v>42351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589</v>
      </c>
      <c r="C4" s="37" t="s">
        <v>583</v>
      </c>
      <c r="D4" s="37" t="s">
        <v>590</v>
      </c>
      <c r="F4" s="37" t="s">
        <v>78</v>
      </c>
      <c r="G4" s="37" t="s">
        <v>130</v>
      </c>
      <c r="H4" s="37" t="s">
        <v>121</v>
      </c>
      <c r="I4" s="40">
        <v>99</v>
      </c>
      <c r="J4" s="39">
        <v>99</v>
      </c>
      <c r="K4" s="40">
        <v>1</v>
      </c>
      <c r="L4" s="39">
        <v>1</v>
      </c>
      <c r="M4" s="39">
        <v>1</v>
      </c>
      <c r="N4" s="39">
        <f t="shared" ref="N4:N19" si="0">SUM(I4:M4)</f>
        <v>201</v>
      </c>
      <c r="O4" s="37">
        <f>IF(OR('Gereden wedstrijden'!$L$7=5,'Gereden wedstrijden'!$L$7=5),LARGE(I4:M4,1),0)</f>
        <v>99</v>
      </c>
      <c r="P4" s="37">
        <f>IF('Gereden wedstrijden'!$L$7=5,LARGE(I4:M4,2),0)</f>
        <v>99</v>
      </c>
      <c r="Q4" s="37">
        <f t="shared" ref="Q4:Q19" si="1"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127</v>
      </c>
      <c r="C5" s="41" t="s">
        <v>128</v>
      </c>
      <c r="D5" s="41" t="s">
        <v>129</v>
      </c>
      <c r="F5" s="41" t="s">
        <v>78</v>
      </c>
      <c r="G5" s="41" t="s">
        <v>130</v>
      </c>
      <c r="H5" s="41" t="s">
        <v>86</v>
      </c>
      <c r="I5" s="44">
        <v>1</v>
      </c>
      <c r="J5" s="43">
        <v>1</v>
      </c>
      <c r="K5" s="43">
        <v>6</v>
      </c>
      <c r="L5" s="44">
        <v>2</v>
      </c>
      <c r="M5" s="44">
        <v>6</v>
      </c>
      <c r="N5" s="44">
        <f t="shared" si="0"/>
        <v>16</v>
      </c>
      <c r="O5" s="41">
        <f>IF(OR('Gereden wedstrijden'!$L$7=5,'Gereden wedstrijden'!$L$7=5),LARGE(I5:M5,1),0)</f>
        <v>6</v>
      </c>
      <c r="P5" s="41">
        <f>IF('Gereden wedstrijden'!$L$7=5,LARGE(I5:M5,2),0)</f>
        <v>6</v>
      </c>
      <c r="Q5" s="41">
        <f t="shared" si="1"/>
        <v>4</v>
      </c>
      <c r="R5" s="41" t="s">
        <v>626</v>
      </c>
    </row>
    <row r="6" spans="1:18" s="41" customFormat="1" x14ac:dyDescent="0.25">
      <c r="A6" s="41">
        <v>3</v>
      </c>
      <c r="B6" s="41" t="s">
        <v>138</v>
      </c>
      <c r="C6" s="41" t="s">
        <v>139</v>
      </c>
      <c r="D6" s="41" t="s">
        <v>140</v>
      </c>
      <c r="F6" s="41" t="s">
        <v>78</v>
      </c>
      <c r="G6" s="41" t="s">
        <v>130</v>
      </c>
      <c r="H6" s="41" t="s">
        <v>141</v>
      </c>
      <c r="I6" s="43">
        <v>4</v>
      </c>
      <c r="J6" s="44">
        <v>2</v>
      </c>
      <c r="K6" s="43">
        <v>4</v>
      </c>
      <c r="L6" s="44">
        <v>6</v>
      </c>
      <c r="M6" s="44">
        <v>7</v>
      </c>
      <c r="N6" s="44">
        <f t="shared" si="0"/>
        <v>23</v>
      </c>
      <c r="O6" s="41">
        <f>IF(OR('Gereden wedstrijden'!$L$7=5,'Gereden wedstrijden'!$L$7=5),LARGE(I6:M6,1),0)</f>
        <v>7</v>
      </c>
      <c r="P6" s="41">
        <f>IF('Gereden wedstrijden'!$L$7=5,LARGE(I6:M6,2),0)</f>
        <v>6</v>
      </c>
      <c r="Q6" s="41">
        <f t="shared" si="1"/>
        <v>10</v>
      </c>
      <c r="R6" s="41" t="s">
        <v>626</v>
      </c>
    </row>
    <row r="7" spans="1:18" s="41" customFormat="1" x14ac:dyDescent="0.25">
      <c r="A7" s="41">
        <v>4</v>
      </c>
      <c r="B7" s="41" t="s">
        <v>145</v>
      </c>
      <c r="C7" s="41" t="s">
        <v>146</v>
      </c>
      <c r="D7" s="41" t="s">
        <v>147</v>
      </c>
      <c r="F7" s="41" t="s">
        <v>78</v>
      </c>
      <c r="G7" s="41" t="s">
        <v>130</v>
      </c>
      <c r="H7" s="41" t="s">
        <v>148</v>
      </c>
      <c r="I7" s="43">
        <v>6</v>
      </c>
      <c r="J7" s="43">
        <v>3</v>
      </c>
      <c r="K7" s="43">
        <v>8</v>
      </c>
      <c r="L7" s="44">
        <v>4</v>
      </c>
      <c r="M7" s="44">
        <v>4</v>
      </c>
      <c r="N7" s="44">
        <f t="shared" si="0"/>
        <v>25</v>
      </c>
      <c r="O7" s="41">
        <f>IF(OR('Gereden wedstrijden'!$L$7=5,'Gereden wedstrijden'!$L$7=5),LARGE(I7:M7,1),0)</f>
        <v>8</v>
      </c>
      <c r="P7" s="41">
        <f>IF('Gereden wedstrijden'!$L$7=5,LARGE(I7:M7,2),0)</f>
        <v>6</v>
      </c>
      <c r="Q7" s="41">
        <f t="shared" si="1"/>
        <v>11</v>
      </c>
      <c r="R7" s="41" t="s">
        <v>626</v>
      </c>
    </row>
    <row r="8" spans="1:18" s="50" customFormat="1" x14ac:dyDescent="0.25">
      <c r="I8" s="51"/>
      <c r="J8" s="51"/>
      <c r="K8" s="51"/>
      <c r="L8" s="52"/>
      <c r="M8" s="52"/>
      <c r="N8" s="52"/>
    </row>
    <row r="9" spans="1:18" s="7" customFormat="1" x14ac:dyDescent="0.25">
      <c r="A9" s="7">
        <v>5</v>
      </c>
      <c r="B9" s="7" t="s">
        <v>134</v>
      </c>
      <c r="C9" s="7" t="s">
        <v>135</v>
      </c>
      <c r="D9" s="7" t="s">
        <v>136</v>
      </c>
      <c r="F9" s="7" t="s">
        <v>78</v>
      </c>
      <c r="G9" s="7" t="s">
        <v>130</v>
      </c>
      <c r="H9" s="7" t="s">
        <v>137</v>
      </c>
      <c r="I9" s="25">
        <v>3</v>
      </c>
      <c r="J9" s="25">
        <v>7</v>
      </c>
      <c r="K9" s="23">
        <v>5</v>
      </c>
      <c r="L9" s="25">
        <v>99</v>
      </c>
      <c r="M9" s="25">
        <v>99</v>
      </c>
      <c r="N9" s="25">
        <f t="shared" si="0"/>
        <v>213</v>
      </c>
      <c r="O9" s="7">
        <f>IF(OR('Gereden wedstrijden'!$L$7=5,'Gereden wedstrijden'!$L$7=5),LARGE(I9:M9,1),0)</f>
        <v>99</v>
      </c>
      <c r="P9" s="7">
        <f>IF('Gereden wedstrijden'!$L$7=5,LARGE(I9:M9,2),0)</f>
        <v>99</v>
      </c>
      <c r="Q9" s="7">
        <f t="shared" si="1"/>
        <v>15</v>
      </c>
    </row>
    <row r="10" spans="1:18" s="7" customFormat="1" x14ac:dyDescent="0.25">
      <c r="A10" s="7">
        <v>6</v>
      </c>
      <c r="B10" s="7" t="s">
        <v>142</v>
      </c>
      <c r="C10" s="7" t="s">
        <v>143</v>
      </c>
      <c r="D10" s="7" t="s">
        <v>144</v>
      </c>
      <c r="F10" s="7" t="s">
        <v>78</v>
      </c>
      <c r="G10" s="7" t="s">
        <v>130</v>
      </c>
      <c r="H10" s="7" t="s">
        <v>97</v>
      </c>
      <c r="I10" s="25">
        <v>5</v>
      </c>
      <c r="J10" s="23">
        <v>5</v>
      </c>
      <c r="K10" s="23">
        <v>9</v>
      </c>
      <c r="L10" s="25">
        <v>7</v>
      </c>
      <c r="M10" s="25">
        <v>99</v>
      </c>
      <c r="N10" s="25">
        <f t="shared" si="0"/>
        <v>125</v>
      </c>
      <c r="O10" s="7">
        <f>IF(OR('Gereden wedstrijden'!$L$7=5,'Gereden wedstrijden'!$L$7=5),LARGE(I10:M10,1),0)</f>
        <v>99</v>
      </c>
      <c r="P10" s="7">
        <f>IF('Gereden wedstrijden'!$L$7=5,LARGE(I10:M10,2),0)</f>
        <v>9</v>
      </c>
      <c r="Q10" s="7">
        <f t="shared" si="1"/>
        <v>17</v>
      </c>
    </row>
    <row r="11" spans="1:18" s="7" customFormat="1" x14ac:dyDescent="0.25">
      <c r="A11" s="7">
        <v>7</v>
      </c>
      <c r="B11" s="7" t="s">
        <v>533</v>
      </c>
      <c r="C11" s="7" t="s">
        <v>641</v>
      </c>
      <c r="D11" s="7" t="s">
        <v>534</v>
      </c>
      <c r="F11" s="7" t="s">
        <v>78</v>
      </c>
      <c r="G11" s="7" t="s">
        <v>130</v>
      </c>
      <c r="H11" s="8" t="s">
        <v>106</v>
      </c>
      <c r="I11" s="23">
        <v>99</v>
      </c>
      <c r="J11" s="23">
        <v>6</v>
      </c>
      <c r="K11" s="23">
        <v>10</v>
      </c>
      <c r="L11" s="25">
        <v>99</v>
      </c>
      <c r="M11" s="25">
        <v>5</v>
      </c>
      <c r="N11" s="25">
        <f t="shared" si="0"/>
        <v>219</v>
      </c>
      <c r="O11" s="7">
        <f>IF(OR('Gereden wedstrijden'!$L$7=5,'Gereden wedstrijden'!$L$7=5),LARGE(I11:M11,1),0)</f>
        <v>99</v>
      </c>
      <c r="P11" s="7">
        <f>IF('Gereden wedstrijden'!$L$7=5,LARGE(I11:M11,2),0)</f>
        <v>99</v>
      </c>
      <c r="Q11" s="7">
        <f t="shared" si="1"/>
        <v>21</v>
      </c>
    </row>
    <row r="12" spans="1:18" s="7" customFormat="1" x14ac:dyDescent="0.25">
      <c r="A12" s="7">
        <v>8</v>
      </c>
      <c r="B12" s="7" t="s">
        <v>594</v>
      </c>
      <c r="C12" s="7" t="s">
        <v>595</v>
      </c>
      <c r="D12" s="7" t="s">
        <v>596</v>
      </c>
      <c r="F12" s="7" t="s">
        <v>78</v>
      </c>
      <c r="G12" s="7" t="s">
        <v>130</v>
      </c>
      <c r="H12" s="7" t="s">
        <v>141</v>
      </c>
      <c r="I12" s="23">
        <v>99</v>
      </c>
      <c r="J12" s="25">
        <v>99</v>
      </c>
      <c r="K12" s="23">
        <v>3</v>
      </c>
      <c r="L12" s="25">
        <v>3</v>
      </c>
      <c r="M12" s="25">
        <v>99</v>
      </c>
      <c r="N12" s="25">
        <f t="shared" si="0"/>
        <v>303</v>
      </c>
      <c r="O12" s="7">
        <f>IF(OR('Gereden wedstrijden'!$L$7=5,'Gereden wedstrijden'!$L$7=5),LARGE(I12:M12,1),0)</f>
        <v>99</v>
      </c>
      <c r="P12" s="7">
        <f>IF('Gereden wedstrijden'!$L$7=5,LARGE(I12:M12,2),0)</f>
        <v>99</v>
      </c>
      <c r="Q12" s="7">
        <f t="shared" si="1"/>
        <v>105</v>
      </c>
    </row>
    <row r="13" spans="1:18" s="7" customFormat="1" x14ac:dyDescent="0.25">
      <c r="A13" s="7">
        <v>9</v>
      </c>
      <c r="B13" s="7" t="s">
        <v>131</v>
      </c>
      <c r="C13" s="7" t="s">
        <v>132</v>
      </c>
      <c r="D13" s="7" t="s">
        <v>133</v>
      </c>
      <c r="F13" s="7" t="s">
        <v>78</v>
      </c>
      <c r="G13" s="7" t="s">
        <v>130</v>
      </c>
      <c r="H13" s="7" t="s">
        <v>106</v>
      </c>
      <c r="I13" s="23">
        <v>2</v>
      </c>
      <c r="J13" s="25">
        <v>99</v>
      </c>
      <c r="K13" s="25">
        <v>99</v>
      </c>
      <c r="L13" s="25">
        <v>99</v>
      </c>
      <c r="M13" s="25">
        <v>99</v>
      </c>
      <c r="N13" s="25">
        <f t="shared" si="0"/>
        <v>398</v>
      </c>
      <c r="O13" s="7">
        <f>IF(OR('Gereden wedstrijden'!$L$7=5,'Gereden wedstrijden'!$L$7=5),LARGE(I13:M13,1),0)</f>
        <v>99</v>
      </c>
      <c r="P13" s="7">
        <f>IF('Gereden wedstrijden'!$L$7=5,LARGE(I13:M13,2),0)</f>
        <v>99</v>
      </c>
      <c r="Q13" s="7">
        <f t="shared" si="1"/>
        <v>200</v>
      </c>
    </row>
    <row r="14" spans="1:18" s="7" customFormat="1" x14ac:dyDescent="0.25">
      <c r="A14" s="7">
        <v>10</v>
      </c>
      <c r="B14" s="7" t="s">
        <v>591</v>
      </c>
      <c r="C14" s="7" t="s">
        <v>592</v>
      </c>
      <c r="D14" s="7" t="s">
        <v>593</v>
      </c>
      <c r="F14" s="7" t="s">
        <v>78</v>
      </c>
      <c r="G14" s="7" t="s">
        <v>130</v>
      </c>
      <c r="H14" s="7" t="s">
        <v>141</v>
      </c>
      <c r="I14" s="23">
        <v>99</v>
      </c>
      <c r="J14" s="23">
        <v>99</v>
      </c>
      <c r="K14" s="25">
        <v>2</v>
      </c>
      <c r="L14" s="25">
        <v>99</v>
      </c>
      <c r="M14" s="25">
        <v>99</v>
      </c>
      <c r="N14" s="25">
        <f t="shared" si="0"/>
        <v>398</v>
      </c>
      <c r="O14" s="7">
        <f>IF(OR('Gereden wedstrijden'!$L$7=5,'Gereden wedstrijden'!$L$7=5),LARGE(I14:M14,1),0)</f>
        <v>99</v>
      </c>
      <c r="P14" s="7">
        <f>IF('Gereden wedstrijden'!$L$7=5,LARGE(I14:M14,2),0)</f>
        <v>99</v>
      </c>
      <c r="Q14" s="7">
        <f t="shared" si="1"/>
        <v>200</v>
      </c>
    </row>
    <row r="15" spans="1:18" s="7" customFormat="1" x14ac:dyDescent="0.25">
      <c r="A15" s="7">
        <v>11</v>
      </c>
      <c r="B15" s="7" t="s">
        <v>531</v>
      </c>
      <c r="C15" s="7" t="s">
        <v>640</v>
      </c>
      <c r="D15" s="7" t="s">
        <v>532</v>
      </c>
      <c r="F15" s="7" t="s">
        <v>78</v>
      </c>
      <c r="G15" s="7" t="s">
        <v>130</v>
      </c>
      <c r="H15" s="8" t="s">
        <v>148</v>
      </c>
      <c r="I15" s="23">
        <v>99</v>
      </c>
      <c r="J15" s="25">
        <v>4</v>
      </c>
      <c r="K15" s="23">
        <v>99</v>
      </c>
      <c r="L15" s="25">
        <v>99</v>
      </c>
      <c r="M15" s="25">
        <v>99</v>
      </c>
      <c r="N15" s="25">
        <f t="shared" si="0"/>
        <v>400</v>
      </c>
      <c r="O15" s="7">
        <f>IF(OR('Gereden wedstrijden'!$L$7=5,'Gereden wedstrijden'!$L$7=5),LARGE(I15:M15,1),0)</f>
        <v>99</v>
      </c>
      <c r="P15" s="7">
        <f>IF('Gereden wedstrijden'!$L$7=5,LARGE(I15:M15,2),0)</f>
        <v>99</v>
      </c>
      <c r="Q15" s="7">
        <f t="shared" si="1"/>
        <v>202</v>
      </c>
    </row>
    <row r="16" spans="1:18" s="7" customFormat="1" x14ac:dyDescent="0.25">
      <c r="A16" s="7">
        <v>12</v>
      </c>
      <c r="B16" s="7" t="s">
        <v>612</v>
      </c>
      <c r="C16" s="7" t="s">
        <v>613</v>
      </c>
      <c r="D16" s="7" t="s">
        <v>614</v>
      </c>
      <c r="F16" s="7" t="s">
        <v>78</v>
      </c>
      <c r="G16" s="8" t="s">
        <v>130</v>
      </c>
      <c r="H16" s="7" t="s">
        <v>611</v>
      </c>
      <c r="I16" s="25">
        <v>99</v>
      </c>
      <c r="J16" s="23">
        <v>99</v>
      </c>
      <c r="K16" s="23">
        <v>99</v>
      </c>
      <c r="L16" s="25">
        <v>5</v>
      </c>
      <c r="M16" s="25">
        <v>99</v>
      </c>
      <c r="N16" s="25">
        <f t="shared" si="0"/>
        <v>401</v>
      </c>
      <c r="O16" s="7">
        <f>IF(OR('Gereden wedstrijden'!$L$7=5,'Gereden wedstrijden'!$L$7=5),LARGE(I16:M16,1),0)</f>
        <v>99</v>
      </c>
      <c r="P16" s="7">
        <f>IF('Gereden wedstrijden'!$L$7=5,LARGE(I16:M16,2),0)</f>
        <v>99</v>
      </c>
      <c r="Q16" s="7">
        <f t="shared" si="1"/>
        <v>203</v>
      </c>
    </row>
    <row r="17" spans="1:18" s="7" customFormat="1" x14ac:dyDescent="0.25">
      <c r="A17" s="7">
        <v>13</v>
      </c>
      <c r="B17" s="7" t="s">
        <v>597</v>
      </c>
      <c r="C17" s="8" t="s">
        <v>598</v>
      </c>
      <c r="D17" s="8" t="s">
        <v>599</v>
      </c>
      <c r="F17" s="7" t="s">
        <v>78</v>
      </c>
      <c r="G17" s="7" t="s">
        <v>130</v>
      </c>
      <c r="H17" s="7" t="s">
        <v>141</v>
      </c>
      <c r="I17" s="23">
        <v>99</v>
      </c>
      <c r="J17" s="25">
        <v>99</v>
      </c>
      <c r="K17" s="23">
        <v>7</v>
      </c>
      <c r="L17" s="25">
        <v>99</v>
      </c>
      <c r="M17" s="25">
        <v>99</v>
      </c>
      <c r="N17" s="25">
        <f t="shared" si="0"/>
        <v>403</v>
      </c>
      <c r="O17" s="7">
        <f>IF(OR('Gereden wedstrijden'!$L$7=5,'Gereden wedstrijden'!$L$7=5),LARGE(I17:M17,1),0)</f>
        <v>99</v>
      </c>
      <c r="P17" s="7">
        <f>IF('Gereden wedstrijden'!$L$7=5,LARGE(I17:M17,2),0)</f>
        <v>99</v>
      </c>
      <c r="Q17" s="7">
        <f t="shared" si="1"/>
        <v>205</v>
      </c>
    </row>
    <row r="18" spans="1:18" s="7" customFormat="1" x14ac:dyDescent="0.25">
      <c r="A18" s="7">
        <v>14</v>
      </c>
      <c r="B18" s="7" t="s">
        <v>634</v>
      </c>
      <c r="C18" s="7" t="s">
        <v>638</v>
      </c>
      <c r="D18" s="7" t="s">
        <v>635</v>
      </c>
      <c r="F18" s="7" t="s">
        <v>78</v>
      </c>
      <c r="G18" s="7" t="s">
        <v>130</v>
      </c>
      <c r="H18" s="7" t="s">
        <v>121</v>
      </c>
      <c r="I18" s="23">
        <v>99</v>
      </c>
      <c r="J18" s="23">
        <v>99</v>
      </c>
      <c r="K18" s="23">
        <v>99</v>
      </c>
      <c r="L18" s="23">
        <v>99</v>
      </c>
      <c r="M18" s="25">
        <v>2</v>
      </c>
      <c r="N18" s="25">
        <f t="shared" si="0"/>
        <v>398</v>
      </c>
      <c r="O18" s="7">
        <f>IF(OR('Gereden wedstrijden'!$L$7=5,'Gereden wedstrijden'!$L$7=6),LARGE(I18:M18,1),0)</f>
        <v>99</v>
      </c>
      <c r="P18" s="7">
        <f>IF('Gereden wedstrijden'!$L$7=6,LARGE(I18:M18,2),0)</f>
        <v>0</v>
      </c>
      <c r="Q18" s="7">
        <f t="shared" si="1"/>
        <v>299</v>
      </c>
    </row>
    <row r="19" spans="1:18" s="7" customFormat="1" x14ac:dyDescent="0.25">
      <c r="A19" s="7">
        <v>15</v>
      </c>
      <c r="B19" s="7" t="s">
        <v>636</v>
      </c>
      <c r="C19" s="7" t="s">
        <v>637</v>
      </c>
      <c r="D19" s="7" t="s">
        <v>639</v>
      </c>
      <c r="F19" s="7" t="s">
        <v>78</v>
      </c>
      <c r="G19" s="8" t="s">
        <v>130</v>
      </c>
      <c r="H19" s="7" t="s">
        <v>180</v>
      </c>
      <c r="I19" s="23">
        <v>99</v>
      </c>
      <c r="J19" s="25">
        <v>99</v>
      </c>
      <c r="K19" s="25">
        <v>99</v>
      </c>
      <c r="L19" s="25">
        <v>99</v>
      </c>
      <c r="M19" s="25">
        <v>3</v>
      </c>
      <c r="N19" s="25">
        <f t="shared" si="0"/>
        <v>399</v>
      </c>
      <c r="O19" s="7">
        <f>IF(OR('Gereden wedstrijden'!$L$7=5,'Gereden wedstrijden'!$L$7=6),LARGE(I19:M19,1),0)</f>
        <v>99</v>
      </c>
      <c r="P19" s="7">
        <f>IF('Gereden wedstrijden'!$L$7=6,LARGE(I19:M19,2),0)</f>
        <v>0</v>
      </c>
      <c r="Q19" s="7">
        <f t="shared" si="1"/>
        <v>300</v>
      </c>
    </row>
    <row r="20" spans="1:18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ref="Q20:Q54" si="2">SUM(I20:M20)-SUM(O20:P20)</f>
        <v>#NUM!</v>
      </c>
    </row>
    <row r="21" spans="1:18" s="7" customFormat="1" x14ac:dyDescent="0.25"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2"/>
        <v>#NUM!</v>
      </c>
    </row>
    <row r="22" spans="1:18" s="7" customFormat="1" x14ac:dyDescent="0.25">
      <c r="A22" s="37" t="s">
        <v>616</v>
      </c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2"/>
        <v>#NUM!</v>
      </c>
    </row>
    <row r="23" spans="1:18" s="7" customFormat="1" x14ac:dyDescent="0.25">
      <c r="G23" s="8"/>
      <c r="I23" s="25"/>
      <c r="J23" s="25"/>
      <c r="K23" s="23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2"/>
        <v>#NUM!</v>
      </c>
    </row>
    <row r="24" spans="1:18" s="7" customFormat="1" x14ac:dyDescent="0.25">
      <c r="G24" s="8"/>
      <c r="I24" s="25"/>
      <c r="J24" s="23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2"/>
        <v>#NUM!</v>
      </c>
    </row>
    <row r="25" spans="1:18" s="7" customFormat="1" x14ac:dyDescent="0.25">
      <c r="C25" s="8"/>
      <c r="D25" s="8"/>
      <c r="G25" s="8"/>
      <c r="H25" s="8"/>
      <c r="I25" s="25"/>
      <c r="J25" s="23"/>
      <c r="K25" s="23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2"/>
        <v>#NUM!</v>
      </c>
    </row>
    <row r="26" spans="1:18" s="7" customFormat="1" x14ac:dyDescent="0.25">
      <c r="B26" s="9"/>
      <c r="C26" s="9"/>
      <c r="D26" s="9"/>
      <c r="E26" s="9"/>
      <c r="F26" s="9"/>
      <c r="G26" s="9"/>
      <c r="H26" s="9"/>
      <c r="I26" s="23"/>
      <c r="J26" s="23"/>
      <c r="K26" s="25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2"/>
        <v>#NUM!</v>
      </c>
    </row>
    <row r="27" spans="1:18" s="7" customFormat="1" x14ac:dyDescent="0.25">
      <c r="B27" s="8"/>
      <c r="C27" s="8"/>
      <c r="D27" s="8"/>
      <c r="F27" s="8"/>
      <c r="G27" s="8"/>
      <c r="H27" s="8"/>
      <c r="I27" s="23"/>
      <c r="J27" s="25"/>
      <c r="K27" s="25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2"/>
        <v>#NUM!</v>
      </c>
    </row>
    <row r="28" spans="1:18" s="7" customFormat="1" x14ac:dyDescent="0.25">
      <c r="G28" s="8"/>
      <c r="I28" s="25"/>
      <c r="J28" s="25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2"/>
        <v>#NUM!</v>
      </c>
    </row>
    <row r="29" spans="1:18" s="7" customFormat="1" x14ac:dyDescent="0.25">
      <c r="B29" s="9"/>
      <c r="C29" s="9"/>
      <c r="D29" s="9"/>
      <c r="E29" s="9"/>
      <c r="F29" s="9"/>
      <c r="G29" s="9"/>
      <c r="H29" s="9"/>
      <c r="I29" s="26"/>
      <c r="J29" s="26"/>
      <c r="K29" s="26"/>
      <c r="L29" s="26"/>
      <c r="M29" s="26"/>
      <c r="N29" s="26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  <c r="R29" s="9"/>
    </row>
    <row r="30" spans="1:18" s="7" customFormat="1" x14ac:dyDescent="0.25">
      <c r="F30" s="8"/>
      <c r="G30" s="8"/>
      <c r="I30" s="25"/>
      <c r="J30" s="25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1:18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1:18" s="7" customFormat="1" x14ac:dyDescent="0.25">
      <c r="G32" s="8"/>
      <c r="I32" s="26"/>
      <c r="J32" s="26"/>
      <c r="K32" s="26"/>
      <c r="L32" s="26"/>
      <c r="M32" s="26"/>
      <c r="N32" s="26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  <c r="R32" s="9"/>
    </row>
    <row r="33" spans="1:18" s="7" customFormat="1" x14ac:dyDescent="0.25">
      <c r="C33" s="8"/>
      <c r="F33" s="8"/>
      <c r="G33" s="8"/>
      <c r="H33" s="8"/>
      <c r="I33" s="25"/>
      <c r="J33" s="25"/>
      <c r="K33" s="25"/>
      <c r="L33" s="25"/>
      <c r="M33" s="25"/>
      <c r="N33" s="25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</row>
    <row r="34" spans="1:18" s="7" customFormat="1" x14ac:dyDescent="0.25">
      <c r="G34" s="8"/>
      <c r="I34" s="25"/>
      <c r="J34" s="25"/>
      <c r="K34" s="23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</row>
    <row r="35" spans="1:18" s="7" customFormat="1" x14ac:dyDescent="0.25">
      <c r="C35" s="8"/>
      <c r="G35" s="8"/>
      <c r="H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</row>
    <row r="36" spans="1:18" s="7" customFormat="1" x14ac:dyDescent="0.25">
      <c r="G36" s="8"/>
      <c r="I36" s="25"/>
      <c r="J36" s="25"/>
      <c r="K36" s="25"/>
      <c r="L36" s="25"/>
      <c r="M36" s="25"/>
      <c r="N36" s="25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</row>
    <row r="37" spans="1:18" s="7" customFormat="1" x14ac:dyDescent="0.25">
      <c r="G37" s="8"/>
      <c r="I37" s="25"/>
      <c r="J37" s="25"/>
      <c r="K37" s="23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si="2"/>
        <v>#NUM!</v>
      </c>
    </row>
    <row r="38" spans="1:18" s="7" customFormat="1" x14ac:dyDescent="0.25">
      <c r="C38" s="8"/>
      <c r="F38" s="8"/>
      <c r="G38" s="8"/>
      <c r="H38" s="8"/>
      <c r="I38" s="25"/>
      <c r="J38" s="25"/>
      <c r="K38" s="25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2"/>
        <v>#NUM!</v>
      </c>
    </row>
    <row r="39" spans="1:18" s="7" customFormat="1" x14ac:dyDescent="0.25">
      <c r="G39" s="8"/>
      <c r="I39" s="23"/>
      <c r="J39" s="25"/>
      <c r="K39" s="23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2"/>
        <v>#NUM!</v>
      </c>
    </row>
    <row r="40" spans="1:18" s="7" customFormat="1" x14ac:dyDescent="0.25">
      <c r="C40" s="8"/>
      <c r="D40" s="8"/>
      <c r="G40" s="8"/>
      <c r="H40" s="8"/>
      <c r="I40" s="23"/>
      <c r="J40" s="25"/>
      <c r="K40" s="23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2"/>
        <v>#NUM!</v>
      </c>
    </row>
    <row r="41" spans="1:18" s="7" customFormat="1" x14ac:dyDescent="0.25">
      <c r="G41" s="8"/>
      <c r="I41" s="25"/>
      <c r="J41" s="25"/>
      <c r="K41" s="25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2"/>
        <v>#NUM!</v>
      </c>
    </row>
    <row r="42" spans="1:18" s="10" customFormat="1" x14ac:dyDescent="0.25">
      <c r="A42" s="7"/>
      <c r="B42" s="7"/>
      <c r="C42" s="7"/>
      <c r="D42" s="7"/>
      <c r="E42" s="7"/>
      <c r="F42" s="7"/>
      <c r="G42" s="8"/>
      <c r="H42" s="7"/>
      <c r="I42" s="25"/>
      <c r="J42" s="23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2"/>
        <v>#NUM!</v>
      </c>
      <c r="R42" s="7"/>
    </row>
    <row r="43" spans="1:18" s="10" customFormat="1" x14ac:dyDescent="0.25">
      <c r="A43" s="7"/>
      <c r="B43" s="7"/>
      <c r="C43" s="8"/>
      <c r="D43" s="7"/>
      <c r="E43" s="7"/>
      <c r="F43" s="8"/>
      <c r="G43" s="8"/>
      <c r="H43" s="8"/>
      <c r="I43" s="25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2"/>
        <v>#NUM!</v>
      </c>
      <c r="R43" s="7"/>
    </row>
    <row r="44" spans="1:18" s="10" customFormat="1" x14ac:dyDescent="0.25">
      <c r="A44" s="7"/>
      <c r="B44" s="7"/>
      <c r="C44" s="7"/>
      <c r="D44" s="7"/>
      <c r="E44" s="7"/>
      <c r="F44" s="7"/>
      <c r="G44" s="8"/>
      <c r="H44" s="7"/>
      <c r="I44" s="25"/>
      <c r="J44" s="23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2"/>
        <v>#NUM!</v>
      </c>
      <c r="R44" s="7"/>
    </row>
    <row r="45" spans="1:18" s="10" customFormat="1" x14ac:dyDescent="0.25">
      <c r="A45" s="7"/>
      <c r="B45" s="7"/>
      <c r="C45" s="7"/>
      <c r="D45" s="7"/>
      <c r="E45" s="7"/>
      <c r="F45" s="7"/>
      <c r="G45" s="8"/>
      <c r="H45" s="7"/>
      <c r="I45" s="23"/>
      <c r="J45" s="25"/>
      <c r="K45" s="23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2"/>
        <v>#NUM!</v>
      </c>
      <c r="R45" s="7"/>
    </row>
    <row r="46" spans="1:18" s="9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5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2"/>
        <v>#NUM!</v>
      </c>
      <c r="R46" s="7"/>
    </row>
    <row r="47" spans="1:18" s="9" customFormat="1" x14ac:dyDescent="0.25">
      <c r="A47" s="7"/>
      <c r="B47" s="7"/>
      <c r="C47" s="7"/>
      <c r="D47" s="7"/>
      <c r="E47" s="7"/>
      <c r="F47" s="7"/>
      <c r="G47" s="8"/>
      <c r="H47" s="7"/>
      <c r="I47" s="23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2"/>
        <v>#NUM!</v>
      </c>
      <c r="R47" s="7"/>
    </row>
    <row r="48" spans="1:18" s="9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2"/>
        <v>#NUM!</v>
      </c>
      <c r="R48" s="7"/>
    </row>
    <row r="49" spans="1:18" s="9" customFormat="1" x14ac:dyDescent="0.25">
      <c r="A49" s="7"/>
      <c r="B49" s="7"/>
      <c r="C49" s="7"/>
      <c r="D49" s="7"/>
      <c r="E49" s="7"/>
      <c r="F49" s="7"/>
      <c r="G49" s="8"/>
      <c r="H49" s="7"/>
      <c r="I49" s="25"/>
      <c r="J49" s="23"/>
      <c r="K49" s="25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2"/>
        <v>#NUM!</v>
      </c>
      <c r="R49" s="7"/>
    </row>
    <row r="50" spans="1:18" s="9" customFormat="1" x14ac:dyDescent="0.25">
      <c r="A50" s="7"/>
      <c r="B50" s="7"/>
      <c r="C50" s="7"/>
      <c r="D50" s="7"/>
      <c r="E50" s="7"/>
      <c r="F50" s="7"/>
      <c r="G50" s="8"/>
      <c r="H50" s="7"/>
      <c r="I50" s="25"/>
      <c r="J50" s="23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2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5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2"/>
        <v>#NUM!</v>
      </c>
      <c r="R51" s="7"/>
    </row>
    <row r="52" spans="1:18" s="9" customFormat="1" x14ac:dyDescent="0.25">
      <c r="A52" s="2"/>
      <c r="B52" s="2"/>
      <c r="C52" s="2"/>
      <c r="D52" s="2"/>
      <c r="E52" s="2"/>
      <c r="F52" s="2"/>
      <c r="G52" s="2"/>
      <c r="H52" s="2"/>
      <c r="I52" s="23"/>
      <c r="J52" s="25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2"/>
        <v>#NUM!</v>
      </c>
      <c r="R52" s="7"/>
    </row>
    <row r="53" spans="1:18" s="9" customFormat="1" x14ac:dyDescent="0.25">
      <c r="A53" s="6"/>
      <c r="B53" s="6"/>
      <c r="C53" s="6"/>
      <c r="D53" s="6"/>
      <c r="E53" s="6"/>
      <c r="F53" s="6"/>
      <c r="G53" s="6"/>
      <c r="H53" s="6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2"/>
        <v>#NUM!</v>
      </c>
      <c r="R53" s="7"/>
    </row>
    <row r="54" spans="1:18" s="9" customFormat="1" x14ac:dyDescent="0.25">
      <c r="A54" s="6"/>
      <c r="B54" s="6"/>
      <c r="C54" s="6"/>
      <c r="D54" s="6"/>
      <c r="E54" s="6"/>
      <c r="F54" s="6"/>
      <c r="G54" s="6"/>
      <c r="H54" s="6"/>
      <c r="I54" s="23"/>
      <c r="J54" s="25"/>
      <c r="K54" s="23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2"/>
        <v>#NUM!</v>
      </c>
      <c r="R54" s="7"/>
    </row>
    <row r="55" spans="1:18" s="6" customFormat="1" x14ac:dyDescent="0.25">
      <c r="A55" s="2"/>
      <c r="B55" s="2"/>
      <c r="C55" s="2"/>
      <c r="D55" s="2"/>
      <c r="E55" s="2"/>
      <c r="F55" s="2"/>
      <c r="G55" s="2"/>
      <c r="H55" s="2"/>
      <c r="I55" s="27"/>
      <c r="J55" s="27"/>
      <c r="K55" s="27"/>
      <c r="L55" s="27"/>
      <c r="M55" s="27"/>
      <c r="N55" s="27"/>
      <c r="O55" s="2"/>
      <c r="P55" s="2"/>
      <c r="Q55" s="2"/>
      <c r="R55" s="2"/>
    </row>
    <row r="56" spans="1:18" s="6" customFormat="1" x14ac:dyDescent="0.25">
      <c r="A56" s="2"/>
      <c r="B56" s="2"/>
      <c r="C56" s="2"/>
      <c r="D56" s="2"/>
      <c r="E56" s="2"/>
      <c r="F56" s="2"/>
      <c r="G56" s="2"/>
      <c r="H56" s="2"/>
      <c r="I56" s="28"/>
      <c r="J56" s="28"/>
      <c r="K56" s="28"/>
      <c r="L56" s="28"/>
      <c r="M56" s="28"/>
      <c r="N56" s="28"/>
    </row>
    <row r="57" spans="1:18" s="6" customFormat="1" x14ac:dyDescent="0.25">
      <c r="A57" s="2"/>
      <c r="B57" s="2"/>
      <c r="C57" s="2"/>
      <c r="D57" s="2"/>
      <c r="E57" s="2"/>
      <c r="F57" s="2"/>
      <c r="G57" s="2"/>
      <c r="H57" s="2"/>
      <c r="I57" s="28"/>
      <c r="J57" s="28"/>
      <c r="K57" s="28"/>
      <c r="L57" s="28"/>
      <c r="M57" s="28"/>
      <c r="N57" s="28"/>
    </row>
  </sheetData>
  <sortState ref="A4:R18">
    <sortCondition ref="Q4:Q18"/>
    <sortCondition ref="M4:M1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75" zoomScaleNormal="75" workbookViewId="0">
      <selection activeCell="S17" sqref="S17"/>
    </sheetView>
  </sheetViews>
  <sheetFormatPr defaultRowHeight="15" outlineLevelCol="1" x14ac:dyDescent="0.25"/>
  <cols>
    <col min="1" max="1" width="5.42578125" style="2" bestFit="1" customWidth="1"/>
    <col min="2" max="2" width="10.5703125" style="2" bestFit="1" customWidth="1"/>
    <col min="3" max="3" width="27.140625" style="2" bestFit="1" customWidth="1"/>
    <col min="4" max="4" width="24.710937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32.42578125" style="2" bestFit="1" customWidth="1"/>
    <col min="9" max="9" width="11.85546875" style="27" bestFit="1" customWidth="1"/>
    <col min="10" max="10" width="10.42578125" style="27" bestFit="1" customWidth="1"/>
    <col min="11" max="11" width="14.85546875" style="27" bestFit="1" customWidth="1"/>
    <col min="12" max="12" width="15.42578125" style="27" bestFit="1" customWidth="1"/>
    <col min="13" max="13" width="10.42578125" style="27" bestFit="1" customWidth="1"/>
    <col min="14" max="14" width="9.42578125" style="27" hidden="1" customWidth="1"/>
    <col min="15" max="16" width="11.85546875" style="2" hidden="1" customWidth="1" outlineLevel="1"/>
    <col min="17" max="17" width="8.28515625" style="2" customWidth="1" collapsed="1"/>
    <col min="18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24">
        <v>42301</v>
      </c>
      <c r="J2" s="24">
        <v>42315</v>
      </c>
      <c r="K2" s="24">
        <v>42330</v>
      </c>
      <c r="L2" s="24">
        <v>42351</v>
      </c>
      <c r="M2" s="24">
        <v>42385</v>
      </c>
      <c r="N2" s="24"/>
      <c r="O2" s="3"/>
      <c r="P2" s="3"/>
      <c r="Q2" s="2" t="s">
        <v>610</v>
      </c>
    </row>
    <row r="3" spans="1:19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9" s="37" customFormat="1" x14ac:dyDescent="0.25">
      <c r="A4" s="37">
        <v>1</v>
      </c>
      <c r="B4" s="37" t="s">
        <v>174</v>
      </c>
      <c r="C4" s="37" t="s">
        <v>175</v>
      </c>
      <c r="D4" s="37" t="s">
        <v>176</v>
      </c>
      <c r="F4" s="37" t="s">
        <v>78</v>
      </c>
      <c r="G4" s="37" t="s">
        <v>27</v>
      </c>
      <c r="H4" s="37" t="s">
        <v>137</v>
      </c>
      <c r="I4" s="40">
        <v>8</v>
      </c>
      <c r="J4" s="39">
        <v>2</v>
      </c>
      <c r="K4" s="40">
        <v>2</v>
      </c>
      <c r="L4" s="39">
        <v>6</v>
      </c>
      <c r="M4" s="39">
        <v>3</v>
      </c>
      <c r="N4" s="39">
        <f t="shared" ref="N4:N35" si="0">SUM(I4:M4)</f>
        <v>21</v>
      </c>
      <c r="O4" s="37">
        <f>IF(OR('Gereden wedstrijden'!$L$7=5,'Gereden wedstrijden'!$L$7=5),LARGE(I4:M4,1),0)</f>
        <v>8</v>
      </c>
      <c r="P4" s="37">
        <f>IF('Gereden wedstrijden'!$L$7=5,LARGE(I4:M4,2),0)</f>
        <v>6</v>
      </c>
      <c r="Q4" s="37">
        <f t="shared" ref="Q4:Q14" si="1">SUM(I4:M4)-SUM(O4:P4)</f>
        <v>7</v>
      </c>
      <c r="R4" s="37" t="s">
        <v>625</v>
      </c>
    </row>
    <row r="5" spans="1:19" s="7" customFormat="1" x14ac:dyDescent="0.25">
      <c r="A5" s="7">
        <v>2</v>
      </c>
      <c r="B5" s="7" t="s">
        <v>177</v>
      </c>
      <c r="C5" s="7" t="s">
        <v>178</v>
      </c>
      <c r="D5" s="7" t="s">
        <v>179</v>
      </c>
      <c r="F5" s="7" t="s">
        <v>78</v>
      </c>
      <c r="G5" s="7" t="s">
        <v>27</v>
      </c>
      <c r="H5" s="7" t="s">
        <v>180</v>
      </c>
      <c r="I5" s="25">
        <v>9</v>
      </c>
      <c r="J5" s="23">
        <v>4</v>
      </c>
      <c r="K5" s="23">
        <v>9</v>
      </c>
      <c r="L5" s="25">
        <v>2</v>
      </c>
      <c r="M5" s="25">
        <v>2</v>
      </c>
      <c r="N5" s="25">
        <f t="shared" si="0"/>
        <v>26</v>
      </c>
      <c r="O5" s="7">
        <f>IF(OR('Gereden wedstrijden'!$L$7=5,'Gereden wedstrijden'!$L$7=5),LARGE(I5:M5,1),0)</f>
        <v>9</v>
      </c>
      <c r="P5" s="7">
        <f>IF('Gereden wedstrijden'!$L$7=5,LARGE(I5:M5,2),0)</f>
        <v>9</v>
      </c>
      <c r="Q5" s="7">
        <f t="shared" si="1"/>
        <v>8</v>
      </c>
      <c r="R5" s="7" t="s">
        <v>633</v>
      </c>
    </row>
    <row r="6" spans="1:19" s="50" customFormat="1" x14ac:dyDescent="0.25">
      <c r="A6" s="41">
        <v>3</v>
      </c>
      <c r="B6" s="41" t="s">
        <v>153</v>
      </c>
      <c r="C6" s="41" t="s">
        <v>154</v>
      </c>
      <c r="D6" s="41" t="s">
        <v>155</v>
      </c>
      <c r="E6" s="41"/>
      <c r="F6" s="41" t="s">
        <v>78</v>
      </c>
      <c r="G6" s="41" t="s">
        <v>27</v>
      </c>
      <c r="H6" s="41" t="s">
        <v>156</v>
      </c>
      <c r="I6" s="43">
        <v>2</v>
      </c>
      <c r="J6" s="44">
        <v>3</v>
      </c>
      <c r="K6" s="44">
        <v>6</v>
      </c>
      <c r="L6" s="44">
        <v>3</v>
      </c>
      <c r="M6" s="44">
        <v>5</v>
      </c>
      <c r="N6" s="44">
        <f t="shared" si="0"/>
        <v>19</v>
      </c>
      <c r="O6" s="41">
        <f>IF(OR('Gereden wedstrijden'!$L$7=5,'Gereden wedstrijden'!$L$7=5),LARGE(I6:M6,1),0)</f>
        <v>6</v>
      </c>
      <c r="P6" s="41">
        <f>IF('Gereden wedstrijden'!$L$7=5,LARGE(I6:M6,2),0)</f>
        <v>5</v>
      </c>
      <c r="Q6" s="41">
        <f t="shared" si="1"/>
        <v>8</v>
      </c>
      <c r="R6" s="41" t="s">
        <v>626</v>
      </c>
      <c r="S6" s="41"/>
    </row>
    <row r="7" spans="1:19" s="50" customFormat="1" x14ac:dyDescent="0.25">
      <c r="A7" s="41">
        <v>4</v>
      </c>
      <c r="B7" s="41" t="s">
        <v>157</v>
      </c>
      <c r="C7" s="41" t="s">
        <v>158</v>
      </c>
      <c r="D7" s="41" t="s">
        <v>159</v>
      </c>
      <c r="E7" s="41"/>
      <c r="F7" s="41" t="s">
        <v>78</v>
      </c>
      <c r="G7" s="41" t="s">
        <v>27</v>
      </c>
      <c r="H7" s="41" t="s">
        <v>137</v>
      </c>
      <c r="I7" s="44">
        <v>3</v>
      </c>
      <c r="J7" s="44">
        <v>11</v>
      </c>
      <c r="K7" s="43">
        <v>5</v>
      </c>
      <c r="L7" s="44">
        <v>7</v>
      </c>
      <c r="M7" s="44">
        <v>1</v>
      </c>
      <c r="N7" s="44">
        <f t="shared" si="0"/>
        <v>27</v>
      </c>
      <c r="O7" s="41">
        <f>IF(OR('Gereden wedstrijden'!$L$7=5,'Gereden wedstrijden'!$L$7=5),LARGE(I7:M7,1),0)</f>
        <v>11</v>
      </c>
      <c r="P7" s="41">
        <f>IF('Gereden wedstrijden'!$L$7=5,LARGE(I7:M7,2),0)</f>
        <v>7</v>
      </c>
      <c r="Q7" s="41">
        <f t="shared" si="1"/>
        <v>9</v>
      </c>
      <c r="R7" s="41" t="s">
        <v>626</v>
      </c>
      <c r="S7" s="41"/>
    </row>
    <row r="8" spans="1:19" s="50" customFormat="1" x14ac:dyDescent="0.25">
      <c r="A8" s="41">
        <v>5</v>
      </c>
      <c r="B8" s="41" t="s">
        <v>163</v>
      </c>
      <c r="C8" s="41" t="s">
        <v>164</v>
      </c>
      <c r="D8" s="41" t="s">
        <v>165</v>
      </c>
      <c r="E8" s="41"/>
      <c r="F8" s="41" t="s">
        <v>78</v>
      </c>
      <c r="G8" s="41" t="s">
        <v>27</v>
      </c>
      <c r="H8" s="41" t="s">
        <v>166</v>
      </c>
      <c r="I8" s="44">
        <v>5</v>
      </c>
      <c r="J8" s="44">
        <v>1</v>
      </c>
      <c r="K8" s="43">
        <v>3</v>
      </c>
      <c r="L8" s="44">
        <v>21</v>
      </c>
      <c r="M8" s="44">
        <v>9</v>
      </c>
      <c r="N8" s="44">
        <f t="shared" si="0"/>
        <v>39</v>
      </c>
      <c r="O8" s="41">
        <f>IF(OR('Gereden wedstrijden'!$L$7=5,'Gereden wedstrijden'!$L$7=5),LARGE(I8:M8,1),0)</f>
        <v>21</v>
      </c>
      <c r="P8" s="41">
        <f>IF('Gereden wedstrijden'!$L$7=5,LARGE(I8:M8,2),0)</f>
        <v>9</v>
      </c>
      <c r="Q8" s="41">
        <f t="shared" si="1"/>
        <v>9</v>
      </c>
      <c r="R8" s="41" t="s">
        <v>626</v>
      </c>
      <c r="S8" s="41"/>
    </row>
    <row r="9" spans="1:19" s="50" customFormat="1" x14ac:dyDescent="0.25">
      <c r="A9" s="41">
        <v>6</v>
      </c>
      <c r="B9" s="41" t="s">
        <v>160</v>
      </c>
      <c r="C9" s="41" t="s">
        <v>161</v>
      </c>
      <c r="D9" s="41" t="s">
        <v>162</v>
      </c>
      <c r="E9" s="41"/>
      <c r="F9" s="41" t="s">
        <v>78</v>
      </c>
      <c r="G9" s="41" t="s">
        <v>22</v>
      </c>
      <c r="H9" s="41" t="s">
        <v>102</v>
      </c>
      <c r="I9" s="43">
        <v>4</v>
      </c>
      <c r="J9" s="44">
        <v>9</v>
      </c>
      <c r="K9" s="43">
        <v>1</v>
      </c>
      <c r="L9" s="44">
        <v>5</v>
      </c>
      <c r="M9" s="44">
        <v>19</v>
      </c>
      <c r="N9" s="44">
        <f t="shared" si="0"/>
        <v>38</v>
      </c>
      <c r="O9" s="41">
        <f>IF(OR('Gereden wedstrijden'!$L$7=5,'Gereden wedstrijden'!$L$7=5),LARGE(I9:M9,1),0)</f>
        <v>19</v>
      </c>
      <c r="P9" s="41">
        <f>IF('Gereden wedstrijden'!$L$7=5,LARGE(I9:M9,2),0)</f>
        <v>9</v>
      </c>
      <c r="Q9" s="41">
        <f t="shared" si="1"/>
        <v>10</v>
      </c>
      <c r="R9" s="41" t="s">
        <v>626</v>
      </c>
      <c r="S9" s="41"/>
    </row>
    <row r="10" spans="1:19" s="50" customFormat="1" x14ac:dyDescent="0.25">
      <c r="A10" s="41">
        <v>7</v>
      </c>
      <c r="B10" s="41" t="s">
        <v>167</v>
      </c>
      <c r="C10" s="41" t="s">
        <v>168</v>
      </c>
      <c r="D10" s="41" t="s">
        <v>169</v>
      </c>
      <c r="E10" s="41"/>
      <c r="F10" s="41" t="s">
        <v>78</v>
      </c>
      <c r="G10" s="41" t="s">
        <v>27</v>
      </c>
      <c r="H10" s="41" t="s">
        <v>170</v>
      </c>
      <c r="I10" s="43">
        <v>6</v>
      </c>
      <c r="J10" s="43">
        <v>6</v>
      </c>
      <c r="K10" s="43">
        <v>4</v>
      </c>
      <c r="L10" s="44">
        <v>1</v>
      </c>
      <c r="M10" s="44">
        <v>12</v>
      </c>
      <c r="N10" s="44">
        <f t="shared" si="0"/>
        <v>29</v>
      </c>
      <c r="O10" s="41">
        <f>IF(OR('Gereden wedstrijden'!$L$7=5,'Gereden wedstrijden'!$L$7=5),LARGE(I10:M10,1),0)</f>
        <v>12</v>
      </c>
      <c r="P10" s="41">
        <f>IF('Gereden wedstrijden'!$L$7=5,LARGE(I10:M10,2),0)</f>
        <v>6</v>
      </c>
      <c r="Q10" s="41">
        <f t="shared" si="1"/>
        <v>11</v>
      </c>
      <c r="R10" s="41" t="s">
        <v>626</v>
      </c>
      <c r="S10" s="41"/>
    </row>
    <row r="11" spans="1:19" s="50" customFormat="1" x14ac:dyDescent="0.25">
      <c r="A11" s="41">
        <v>8</v>
      </c>
      <c r="B11" s="41" t="s">
        <v>535</v>
      </c>
      <c r="C11" s="42" t="s">
        <v>536</v>
      </c>
      <c r="D11" s="41" t="s">
        <v>537</v>
      </c>
      <c r="E11" s="41"/>
      <c r="F11" s="41" t="s">
        <v>78</v>
      </c>
      <c r="G11" s="42" t="s">
        <v>27</v>
      </c>
      <c r="H11" s="42" t="s">
        <v>106</v>
      </c>
      <c r="I11" s="44">
        <v>99</v>
      </c>
      <c r="J11" s="56">
        <v>5</v>
      </c>
      <c r="K11" s="44">
        <v>17</v>
      </c>
      <c r="L11" s="44">
        <v>4</v>
      </c>
      <c r="M11" s="44">
        <v>11</v>
      </c>
      <c r="N11" s="44">
        <f t="shared" si="0"/>
        <v>136</v>
      </c>
      <c r="O11" s="41">
        <f>IF(OR('Gereden wedstrijden'!$L$7=5,'Gereden wedstrijden'!$L$7=5),LARGE(I11:M11,1),0)</f>
        <v>99</v>
      </c>
      <c r="P11" s="41">
        <f>IF('Gereden wedstrijden'!$L$7=5,LARGE(I11:M11,2),0)</f>
        <v>17</v>
      </c>
      <c r="Q11" s="41">
        <f t="shared" si="1"/>
        <v>20</v>
      </c>
      <c r="R11" s="41" t="s">
        <v>626</v>
      </c>
      <c r="S11" s="41"/>
    </row>
    <row r="12" spans="1:19" s="50" customFormat="1" x14ac:dyDescent="0.25">
      <c r="A12" s="41">
        <v>9</v>
      </c>
      <c r="B12" s="41" t="s">
        <v>181</v>
      </c>
      <c r="C12" s="41" t="s">
        <v>182</v>
      </c>
      <c r="D12" s="41" t="s">
        <v>183</v>
      </c>
      <c r="E12" s="41"/>
      <c r="F12" s="41" t="s">
        <v>78</v>
      </c>
      <c r="G12" s="41" t="s">
        <v>27</v>
      </c>
      <c r="H12" s="41" t="s">
        <v>141</v>
      </c>
      <c r="I12" s="43">
        <v>10</v>
      </c>
      <c r="J12" s="43">
        <v>8</v>
      </c>
      <c r="K12" s="44">
        <v>7</v>
      </c>
      <c r="L12" s="44">
        <v>11</v>
      </c>
      <c r="M12" s="44">
        <v>8</v>
      </c>
      <c r="N12" s="44">
        <f t="shared" si="0"/>
        <v>44</v>
      </c>
      <c r="O12" s="41">
        <f>IF(OR('Gereden wedstrijden'!$L$7=5,'Gereden wedstrijden'!$L$7=5),LARGE(I12:M12,1),0)</f>
        <v>11</v>
      </c>
      <c r="P12" s="41">
        <f>IF('Gereden wedstrijden'!$L$7=5,LARGE(I12:M12,2),0)</f>
        <v>10</v>
      </c>
      <c r="Q12" s="41">
        <f t="shared" si="1"/>
        <v>23</v>
      </c>
      <c r="R12" s="41" t="s">
        <v>626</v>
      </c>
      <c r="S12" s="41"/>
    </row>
    <row r="13" spans="1:19" s="50" customFormat="1" x14ac:dyDescent="0.25">
      <c r="A13" s="41">
        <v>10</v>
      </c>
      <c r="B13" s="41" t="s">
        <v>194</v>
      </c>
      <c r="C13" s="41" t="s">
        <v>195</v>
      </c>
      <c r="D13" s="41" t="s">
        <v>196</v>
      </c>
      <c r="E13" s="41"/>
      <c r="F13" s="41" t="s">
        <v>78</v>
      </c>
      <c r="G13" s="41" t="s">
        <v>27</v>
      </c>
      <c r="H13" s="41" t="s">
        <v>97</v>
      </c>
      <c r="I13" s="44">
        <v>15</v>
      </c>
      <c r="J13" s="44">
        <v>12</v>
      </c>
      <c r="K13" s="43">
        <v>23</v>
      </c>
      <c r="L13" s="44">
        <v>8</v>
      </c>
      <c r="M13" s="44">
        <v>6</v>
      </c>
      <c r="N13" s="44">
        <f t="shared" si="0"/>
        <v>64</v>
      </c>
      <c r="O13" s="41">
        <f>IF(OR('Gereden wedstrijden'!$L$7=5,'Gereden wedstrijden'!$L$7=5),LARGE(I13:M13,1),0)</f>
        <v>23</v>
      </c>
      <c r="P13" s="41">
        <f>IF('Gereden wedstrijden'!$L$7=5,LARGE(I13:M13,2),0)</f>
        <v>15</v>
      </c>
      <c r="Q13" s="41">
        <f t="shared" si="1"/>
        <v>26</v>
      </c>
      <c r="R13" s="41" t="s">
        <v>626</v>
      </c>
      <c r="S13" s="41"/>
    </row>
    <row r="14" spans="1:19" s="50" customFormat="1" x14ac:dyDescent="0.25">
      <c r="A14" s="41">
        <v>11</v>
      </c>
      <c r="B14" s="41" t="s">
        <v>150</v>
      </c>
      <c r="C14" s="41" t="s">
        <v>151</v>
      </c>
      <c r="D14" s="41" t="s">
        <v>152</v>
      </c>
      <c r="E14" s="41"/>
      <c r="F14" s="41" t="s">
        <v>78</v>
      </c>
      <c r="G14" s="41" t="s">
        <v>27</v>
      </c>
      <c r="H14" s="41" t="s">
        <v>97</v>
      </c>
      <c r="I14" s="44">
        <v>1</v>
      </c>
      <c r="J14" s="43">
        <v>14</v>
      </c>
      <c r="K14" s="43">
        <v>12</v>
      </c>
      <c r="L14" s="44">
        <v>13</v>
      </c>
      <c r="M14" s="44">
        <v>20</v>
      </c>
      <c r="N14" s="44">
        <f t="shared" si="0"/>
        <v>60</v>
      </c>
      <c r="O14" s="41">
        <f>IF(OR('Gereden wedstrijden'!$L$7=5,'Gereden wedstrijden'!$L$7=5),LARGE(I14:M14,1),0)</f>
        <v>20</v>
      </c>
      <c r="P14" s="41">
        <f>IF('Gereden wedstrijden'!$L$7=5,LARGE(I14:M14,2),0)</f>
        <v>14</v>
      </c>
      <c r="Q14" s="41">
        <f t="shared" si="1"/>
        <v>26</v>
      </c>
      <c r="R14" s="41" t="s">
        <v>626</v>
      </c>
      <c r="S14" s="41"/>
    </row>
    <row r="15" spans="1:19" s="50" customFormat="1" x14ac:dyDescent="0.25">
      <c r="A15" s="41"/>
      <c r="B15" s="41"/>
      <c r="C15" s="41"/>
      <c r="D15" s="41"/>
      <c r="E15" s="41"/>
      <c r="F15" s="41"/>
      <c r="G15" s="41"/>
      <c r="H15" s="41"/>
      <c r="I15" s="44"/>
      <c r="J15" s="43"/>
      <c r="K15" s="43"/>
      <c r="L15" s="44"/>
      <c r="M15" s="44"/>
      <c r="N15" s="44"/>
      <c r="O15" s="41"/>
      <c r="P15" s="41"/>
      <c r="Q15" s="41"/>
      <c r="R15" s="41"/>
      <c r="S15" s="41"/>
    </row>
    <row r="16" spans="1:19" s="60" customFormat="1" x14ac:dyDescent="0.25">
      <c r="A16" s="60">
        <v>12</v>
      </c>
      <c r="B16" s="60" t="s">
        <v>187</v>
      </c>
      <c r="C16" s="60" t="s">
        <v>188</v>
      </c>
      <c r="D16" s="60" t="s">
        <v>165</v>
      </c>
      <c r="F16" s="60" t="s">
        <v>78</v>
      </c>
      <c r="G16" s="60" t="s">
        <v>27</v>
      </c>
      <c r="H16" s="60" t="s">
        <v>97</v>
      </c>
      <c r="I16" s="61">
        <v>12</v>
      </c>
      <c r="J16" s="62">
        <v>10</v>
      </c>
      <c r="K16" s="61">
        <v>8</v>
      </c>
      <c r="L16" s="62">
        <v>9</v>
      </c>
      <c r="M16" s="62">
        <v>10</v>
      </c>
      <c r="N16" s="62">
        <f t="shared" si="0"/>
        <v>49</v>
      </c>
      <c r="O16" s="60">
        <f>IF(OR('Gereden wedstrijden'!$L$7=5,'Gereden wedstrijden'!$L$7=5),LARGE(I16:M16,1),0)</f>
        <v>12</v>
      </c>
      <c r="P16" s="60">
        <f>IF('Gereden wedstrijden'!$L$7=5,LARGE(I16:M16,2),0)</f>
        <v>10</v>
      </c>
      <c r="Q16" s="60">
        <f t="shared" ref="Q16:Q35" si="2">SUM(I16:M16)-SUM(O16:P16)</f>
        <v>27</v>
      </c>
      <c r="R16" s="60" t="s">
        <v>626</v>
      </c>
    </row>
    <row r="17" spans="1:17" s="7" customFormat="1" x14ac:dyDescent="0.25">
      <c r="A17" s="7">
        <v>13</v>
      </c>
      <c r="B17" s="7" t="s">
        <v>192</v>
      </c>
      <c r="C17" s="7" t="s">
        <v>623</v>
      </c>
      <c r="D17" s="7" t="s">
        <v>193</v>
      </c>
      <c r="F17" s="7" t="s">
        <v>78</v>
      </c>
      <c r="G17" s="7" t="s">
        <v>22</v>
      </c>
      <c r="H17" s="7" t="s">
        <v>97</v>
      </c>
      <c r="I17" s="23">
        <v>14</v>
      </c>
      <c r="J17" s="25">
        <v>7</v>
      </c>
      <c r="K17" s="23">
        <v>14</v>
      </c>
      <c r="L17" s="25">
        <v>12</v>
      </c>
      <c r="M17" s="25">
        <v>99</v>
      </c>
      <c r="N17" s="25">
        <f t="shared" si="0"/>
        <v>146</v>
      </c>
      <c r="O17" s="7">
        <f>IF(OR('Gereden wedstrijden'!$L$7=5,'Gereden wedstrijden'!$L$7=5),LARGE(I17:M17,1),0)</f>
        <v>99</v>
      </c>
      <c r="P17" s="7">
        <f>IF('Gereden wedstrijden'!$L$7=5,LARGE(I17:M17,2),0)</f>
        <v>14</v>
      </c>
      <c r="Q17" s="7">
        <f t="shared" si="2"/>
        <v>33</v>
      </c>
    </row>
    <row r="18" spans="1:17" s="7" customFormat="1" x14ac:dyDescent="0.25">
      <c r="A18" s="7">
        <v>14</v>
      </c>
      <c r="B18" s="7" t="s">
        <v>184</v>
      </c>
      <c r="C18" s="7" t="s">
        <v>185</v>
      </c>
      <c r="D18" s="7" t="s">
        <v>186</v>
      </c>
      <c r="F18" s="7" t="s">
        <v>78</v>
      </c>
      <c r="G18" s="7" t="s">
        <v>22</v>
      </c>
      <c r="H18" s="7" t="s">
        <v>97</v>
      </c>
      <c r="I18" s="25">
        <v>11</v>
      </c>
      <c r="J18" s="25">
        <v>15</v>
      </c>
      <c r="K18" s="23">
        <v>10</v>
      </c>
      <c r="L18" s="25">
        <v>19</v>
      </c>
      <c r="M18" s="25">
        <v>13</v>
      </c>
      <c r="N18" s="25">
        <f t="shared" si="0"/>
        <v>68</v>
      </c>
      <c r="O18" s="7">
        <f>IF(OR('Gereden wedstrijden'!$L$7=5,'Gereden wedstrijden'!$L$7=5),LARGE(I18:M18,1),0)</f>
        <v>19</v>
      </c>
      <c r="P18" s="7">
        <f>IF('Gereden wedstrijden'!$L$7=5,LARGE(I18:M18,2),0)</f>
        <v>15</v>
      </c>
      <c r="Q18" s="7">
        <f t="shared" si="2"/>
        <v>34</v>
      </c>
    </row>
    <row r="19" spans="1:17" s="7" customFormat="1" x14ac:dyDescent="0.25">
      <c r="A19" s="7">
        <v>15</v>
      </c>
      <c r="B19" s="7" t="s">
        <v>189</v>
      </c>
      <c r="C19" s="7" t="s">
        <v>190</v>
      </c>
      <c r="D19" s="7" t="s">
        <v>191</v>
      </c>
      <c r="F19" s="7" t="s">
        <v>78</v>
      </c>
      <c r="G19" s="7" t="s">
        <v>27</v>
      </c>
      <c r="H19" s="7" t="s">
        <v>114</v>
      </c>
      <c r="I19" s="25">
        <v>13</v>
      </c>
      <c r="J19" s="25">
        <v>99</v>
      </c>
      <c r="K19" s="25">
        <v>11</v>
      </c>
      <c r="L19" s="25">
        <v>10</v>
      </c>
      <c r="M19" s="25">
        <v>99</v>
      </c>
      <c r="N19" s="25">
        <f t="shared" si="0"/>
        <v>232</v>
      </c>
      <c r="O19" s="7">
        <f>IF(OR('Gereden wedstrijden'!$L$7=5,'Gereden wedstrijden'!$L$7=5),LARGE(I19:M19,1),0)</f>
        <v>99</v>
      </c>
      <c r="P19" s="7">
        <f>IF('Gereden wedstrijden'!$L$7=5,LARGE(I19:M19,2),0)</f>
        <v>99</v>
      </c>
      <c r="Q19" s="7">
        <f t="shared" si="2"/>
        <v>34</v>
      </c>
    </row>
    <row r="20" spans="1:17" s="7" customFormat="1" x14ac:dyDescent="0.25">
      <c r="A20" s="7">
        <v>16</v>
      </c>
      <c r="B20" s="7" t="s">
        <v>223</v>
      </c>
      <c r="C20" s="7" t="s">
        <v>224</v>
      </c>
      <c r="D20" s="7" t="s">
        <v>225</v>
      </c>
      <c r="F20" s="7" t="s">
        <v>78</v>
      </c>
      <c r="G20" s="7" t="s">
        <v>27</v>
      </c>
      <c r="H20" s="7" t="s">
        <v>226</v>
      </c>
      <c r="I20" s="23">
        <v>24</v>
      </c>
      <c r="J20" s="23">
        <v>23</v>
      </c>
      <c r="K20" s="23">
        <v>16</v>
      </c>
      <c r="L20" s="25">
        <v>15</v>
      </c>
      <c r="M20" s="25">
        <v>4</v>
      </c>
      <c r="N20" s="25">
        <f t="shared" si="0"/>
        <v>82</v>
      </c>
      <c r="O20" s="7">
        <f>IF(OR('Gereden wedstrijden'!$L$7=5,'Gereden wedstrijden'!$L$7=5),LARGE(I20:M20,1),0)</f>
        <v>24</v>
      </c>
      <c r="P20" s="7">
        <f>IF('Gereden wedstrijden'!$L$7=5,LARGE(I20:M20,2),0)</f>
        <v>23</v>
      </c>
      <c r="Q20" s="7">
        <f t="shared" si="2"/>
        <v>35</v>
      </c>
    </row>
    <row r="21" spans="1:17" s="7" customFormat="1" x14ac:dyDescent="0.25">
      <c r="A21" s="7">
        <v>17</v>
      </c>
      <c r="B21" s="7" t="s">
        <v>197</v>
      </c>
      <c r="C21" s="8" t="s">
        <v>198</v>
      </c>
      <c r="D21" s="8" t="s">
        <v>199</v>
      </c>
      <c r="F21" s="7" t="s">
        <v>78</v>
      </c>
      <c r="G21" s="7" t="s">
        <v>22</v>
      </c>
      <c r="H21" s="8" t="s">
        <v>200</v>
      </c>
      <c r="I21" s="23">
        <v>16</v>
      </c>
      <c r="J21" s="25">
        <v>99</v>
      </c>
      <c r="K21" s="23">
        <v>99</v>
      </c>
      <c r="L21" s="25">
        <v>14</v>
      </c>
      <c r="M21" s="25">
        <v>7</v>
      </c>
      <c r="N21" s="25">
        <f t="shared" si="0"/>
        <v>235</v>
      </c>
      <c r="O21" s="7">
        <f>IF(OR('Gereden wedstrijden'!$L$7=5,'Gereden wedstrijden'!$L$7=5),LARGE(I21:M21,1),0)</f>
        <v>99</v>
      </c>
      <c r="P21" s="7">
        <f>IF('Gereden wedstrijden'!$L$7=5,LARGE(I21:M21,2),0)</f>
        <v>99</v>
      </c>
      <c r="Q21" s="7">
        <f t="shared" si="2"/>
        <v>37</v>
      </c>
    </row>
    <row r="22" spans="1:17" s="7" customFormat="1" x14ac:dyDescent="0.25">
      <c r="A22" s="7">
        <v>18</v>
      </c>
      <c r="B22" s="7" t="s">
        <v>171</v>
      </c>
      <c r="C22" s="7" t="s">
        <v>172</v>
      </c>
      <c r="D22" s="7" t="s">
        <v>173</v>
      </c>
      <c r="F22" s="7" t="s">
        <v>78</v>
      </c>
      <c r="G22" s="7" t="s">
        <v>27</v>
      </c>
      <c r="H22" s="7" t="s">
        <v>121</v>
      </c>
      <c r="I22" s="25">
        <v>7</v>
      </c>
      <c r="J22" s="23">
        <v>16</v>
      </c>
      <c r="K22" s="23">
        <v>15</v>
      </c>
      <c r="L22" s="25">
        <v>17</v>
      </c>
      <c r="M22" s="25">
        <v>99</v>
      </c>
      <c r="N22" s="25">
        <f t="shared" si="0"/>
        <v>154</v>
      </c>
      <c r="O22" s="7">
        <f>IF(OR('Gereden wedstrijden'!$L$7=5,'Gereden wedstrijden'!$L$7=5),LARGE(I22:M22,1),0)</f>
        <v>99</v>
      </c>
      <c r="P22" s="7">
        <f>IF('Gereden wedstrijden'!$L$7=5,LARGE(I22:M22,2),0)</f>
        <v>17</v>
      </c>
      <c r="Q22" s="7">
        <f t="shared" si="2"/>
        <v>38</v>
      </c>
    </row>
    <row r="23" spans="1:17" s="7" customFormat="1" x14ac:dyDescent="0.25">
      <c r="A23" s="7">
        <v>19</v>
      </c>
      <c r="B23" s="7" t="s">
        <v>201</v>
      </c>
      <c r="C23" s="7" t="s">
        <v>202</v>
      </c>
      <c r="D23" s="7" t="s">
        <v>203</v>
      </c>
      <c r="F23" s="7" t="s">
        <v>78</v>
      </c>
      <c r="G23" s="7" t="s">
        <v>27</v>
      </c>
      <c r="H23" s="7" t="s">
        <v>106</v>
      </c>
      <c r="I23" s="25">
        <v>17</v>
      </c>
      <c r="J23" s="25">
        <v>18</v>
      </c>
      <c r="K23" s="25">
        <v>24</v>
      </c>
      <c r="L23" s="25">
        <v>16</v>
      </c>
      <c r="M23" s="25">
        <v>15</v>
      </c>
      <c r="N23" s="25">
        <f t="shared" si="0"/>
        <v>90</v>
      </c>
      <c r="O23" s="7">
        <f>IF(OR('Gereden wedstrijden'!$L$7=5,'Gereden wedstrijden'!$L$7=5),LARGE(I23:M23,1),0)</f>
        <v>24</v>
      </c>
      <c r="P23" s="7">
        <f>IF('Gereden wedstrijden'!$L$7=5,LARGE(I23:M23,2),0)</f>
        <v>18</v>
      </c>
      <c r="Q23" s="7">
        <f t="shared" si="2"/>
        <v>48</v>
      </c>
    </row>
    <row r="24" spans="1:17" s="7" customFormat="1" x14ac:dyDescent="0.25">
      <c r="A24" s="7">
        <v>20</v>
      </c>
      <c r="B24" s="7" t="s">
        <v>208</v>
      </c>
      <c r="C24" s="7" t="s">
        <v>209</v>
      </c>
      <c r="D24" s="7" t="s">
        <v>210</v>
      </c>
      <c r="F24" s="7" t="s">
        <v>78</v>
      </c>
      <c r="G24" s="7" t="s">
        <v>27</v>
      </c>
      <c r="H24" s="7" t="s">
        <v>121</v>
      </c>
      <c r="I24" s="25">
        <v>19</v>
      </c>
      <c r="J24" s="25">
        <v>17</v>
      </c>
      <c r="K24" s="25">
        <v>18</v>
      </c>
      <c r="L24" s="25">
        <v>99</v>
      </c>
      <c r="M24" s="25">
        <v>16</v>
      </c>
      <c r="N24" s="25">
        <f t="shared" si="0"/>
        <v>169</v>
      </c>
      <c r="O24" s="7">
        <f>IF(OR('Gereden wedstrijden'!$L$7=5,'Gereden wedstrijden'!$L$7=5),LARGE(I24:M24,1),0)</f>
        <v>99</v>
      </c>
      <c r="P24" s="7">
        <f>IF('Gereden wedstrijden'!$L$7=5,LARGE(I24:M24,2),0)</f>
        <v>19</v>
      </c>
      <c r="Q24" s="7">
        <f t="shared" si="2"/>
        <v>51</v>
      </c>
    </row>
    <row r="25" spans="1:17" s="7" customFormat="1" x14ac:dyDescent="0.25">
      <c r="A25" s="7">
        <v>21</v>
      </c>
      <c r="B25" s="7" t="s">
        <v>204</v>
      </c>
      <c r="C25" s="7" t="s">
        <v>205</v>
      </c>
      <c r="D25" s="7" t="s">
        <v>206</v>
      </c>
      <c r="F25" s="7" t="s">
        <v>78</v>
      </c>
      <c r="G25" s="7" t="s">
        <v>27</v>
      </c>
      <c r="H25" s="7" t="s">
        <v>207</v>
      </c>
      <c r="I25" s="23">
        <v>18</v>
      </c>
      <c r="J25" s="23">
        <v>24</v>
      </c>
      <c r="K25" s="23">
        <v>21</v>
      </c>
      <c r="L25" s="25">
        <v>18</v>
      </c>
      <c r="M25" s="25">
        <v>17</v>
      </c>
      <c r="N25" s="25">
        <f t="shared" si="0"/>
        <v>98</v>
      </c>
      <c r="O25" s="7">
        <f>IF(OR('Gereden wedstrijden'!$L$7=5,'Gereden wedstrijden'!$L$7=5),LARGE(I25:M25,1),0)</f>
        <v>24</v>
      </c>
      <c r="P25" s="7">
        <f>IF('Gereden wedstrijden'!$L$7=5,LARGE(I25:M25,2),0)</f>
        <v>21</v>
      </c>
      <c r="Q25" s="7">
        <f t="shared" si="2"/>
        <v>53</v>
      </c>
    </row>
    <row r="26" spans="1:17" s="7" customFormat="1" x14ac:dyDescent="0.25">
      <c r="A26" s="7">
        <v>22</v>
      </c>
      <c r="B26" s="7" t="s">
        <v>217</v>
      </c>
      <c r="C26" s="7" t="s">
        <v>218</v>
      </c>
      <c r="D26" s="7" t="s">
        <v>219</v>
      </c>
      <c r="F26" s="7" t="s">
        <v>78</v>
      </c>
      <c r="G26" s="7" t="s">
        <v>22</v>
      </c>
      <c r="H26" s="7" t="s">
        <v>121</v>
      </c>
      <c r="I26" s="23">
        <v>22</v>
      </c>
      <c r="J26" s="23">
        <v>22</v>
      </c>
      <c r="K26" s="23">
        <v>99</v>
      </c>
      <c r="L26" s="25">
        <v>99</v>
      </c>
      <c r="M26" s="25">
        <v>14</v>
      </c>
      <c r="N26" s="25">
        <f t="shared" si="0"/>
        <v>256</v>
      </c>
      <c r="O26" s="7">
        <f>IF(OR('Gereden wedstrijden'!$L$7=5,'Gereden wedstrijden'!$L$7=5),LARGE(I26:M26,1),0)</f>
        <v>99</v>
      </c>
      <c r="P26" s="7">
        <f>IF('Gereden wedstrijden'!$L$7=5,LARGE(I26:M26,2),0)</f>
        <v>99</v>
      </c>
      <c r="Q26" s="7">
        <f t="shared" si="2"/>
        <v>58</v>
      </c>
    </row>
    <row r="27" spans="1:17" s="7" customFormat="1" x14ac:dyDescent="0.25">
      <c r="A27" s="7">
        <v>23</v>
      </c>
      <c r="B27" s="7" t="s">
        <v>211</v>
      </c>
      <c r="C27" s="8" t="s">
        <v>212</v>
      </c>
      <c r="D27" s="8" t="s">
        <v>213</v>
      </c>
      <c r="F27" s="7" t="s">
        <v>78</v>
      </c>
      <c r="G27" s="7" t="s">
        <v>27</v>
      </c>
      <c r="H27" s="8" t="s">
        <v>180</v>
      </c>
      <c r="I27" s="23">
        <v>20</v>
      </c>
      <c r="J27" s="25">
        <v>20</v>
      </c>
      <c r="K27" s="23">
        <v>99</v>
      </c>
      <c r="L27" s="25">
        <v>99</v>
      </c>
      <c r="M27" s="25">
        <v>18</v>
      </c>
      <c r="N27" s="25">
        <f t="shared" si="0"/>
        <v>256</v>
      </c>
      <c r="O27" s="7">
        <f>IF(OR('Gereden wedstrijden'!$L$7=5,'Gereden wedstrijden'!$L$7=5),LARGE(I27:M27,1),0)</f>
        <v>99</v>
      </c>
      <c r="P27" s="7">
        <f>IF('Gereden wedstrijden'!$L$7=5,LARGE(I27:M27,2),0)</f>
        <v>99</v>
      </c>
      <c r="Q27" s="7">
        <f t="shared" si="2"/>
        <v>58</v>
      </c>
    </row>
    <row r="28" spans="1:17" s="7" customFormat="1" x14ac:dyDescent="0.25">
      <c r="A28" s="7">
        <v>24</v>
      </c>
      <c r="B28" s="7" t="s">
        <v>538</v>
      </c>
      <c r="C28" s="7" t="s">
        <v>539</v>
      </c>
      <c r="D28" s="7" t="s">
        <v>540</v>
      </c>
      <c r="F28" s="7" t="s">
        <v>78</v>
      </c>
      <c r="G28" s="7" t="s">
        <v>22</v>
      </c>
      <c r="H28" s="8" t="s">
        <v>97</v>
      </c>
      <c r="I28" s="23">
        <v>99</v>
      </c>
      <c r="J28" s="25">
        <v>13</v>
      </c>
      <c r="K28" s="26">
        <v>26</v>
      </c>
      <c r="L28" s="26">
        <v>20</v>
      </c>
      <c r="M28" s="26">
        <v>99</v>
      </c>
      <c r="N28" s="25">
        <f t="shared" si="0"/>
        <v>257</v>
      </c>
      <c r="O28" s="7">
        <f>IF(OR('Gereden wedstrijden'!$L$7=5,'Gereden wedstrijden'!$L$7=5),LARGE(I28:M28,1),0)</f>
        <v>99</v>
      </c>
      <c r="P28" s="7">
        <f>IF('Gereden wedstrijden'!$L$7=5,LARGE(I28:M28,2),0)</f>
        <v>99</v>
      </c>
      <c r="Q28" s="7">
        <f t="shared" si="2"/>
        <v>59</v>
      </c>
    </row>
    <row r="29" spans="1:17" s="7" customFormat="1" x14ac:dyDescent="0.25">
      <c r="A29" s="7">
        <v>25</v>
      </c>
      <c r="B29" s="8" t="s">
        <v>240</v>
      </c>
      <c r="C29" s="8" t="s">
        <v>624</v>
      </c>
      <c r="D29" s="8" t="s">
        <v>193</v>
      </c>
      <c r="F29" s="7" t="s">
        <v>78</v>
      </c>
      <c r="G29" s="8" t="s">
        <v>22</v>
      </c>
      <c r="H29" s="7" t="s">
        <v>97</v>
      </c>
      <c r="I29" s="23">
        <v>30</v>
      </c>
      <c r="J29" s="25">
        <v>19</v>
      </c>
      <c r="K29" s="25">
        <v>20</v>
      </c>
      <c r="L29" s="25">
        <v>22</v>
      </c>
      <c r="M29" s="25">
        <v>99</v>
      </c>
      <c r="N29" s="25">
        <f t="shared" si="0"/>
        <v>190</v>
      </c>
      <c r="O29" s="7">
        <f>IF(OR('Gereden wedstrijden'!$L$7=5,'Gereden wedstrijden'!$L$7=5),LARGE(I29:M29,1),0)</f>
        <v>99</v>
      </c>
      <c r="P29" s="7">
        <f>IF('Gereden wedstrijden'!$L$7=5,LARGE(I29:M29,2),0)</f>
        <v>30</v>
      </c>
      <c r="Q29" s="7">
        <f t="shared" si="2"/>
        <v>61</v>
      </c>
    </row>
    <row r="30" spans="1:17" s="7" customFormat="1" x14ac:dyDescent="0.25">
      <c r="A30" s="7">
        <v>26</v>
      </c>
      <c r="B30" s="7" t="s">
        <v>233</v>
      </c>
      <c r="C30" s="7" t="s">
        <v>234</v>
      </c>
      <c r="D30" s="7" t="s">
        <v>235</v>
      </c>
      <c r="F30" s="7" t="s">
        <v>78</v>
      </c>
      <c r="G30" s="7" t="s">
        <v>27</v>
      </c>
      <c r="H30" s="7" t="s">
        <v>97</v>
      </c>
      <c r="I30" s="25">
        <v>27</v>
      </c>
      <c r="J30" s="25">
        <v>26</v>
      </c>
      <c r="K30" s="25">
        <v>22</v>
      </c>
      <c r="L30" s="25">
        <v>23</v>
      </c>
      <c r="M30" s="25">
        <v>99</v>
      </c>
      <c r="N30" s="25">
        <f t="shared" si="0"/>
        <v>197</v>
      </c>
      <c r="O30" s="7">
        <f>IF(OR('Gereden wedstrijden'!$L$7=5,'Gereden wedstrijden'!$L$7=5),LARGE(I30:M30,1),0)</f>
        <v>99</v>
      </c>
      <c r="P30" s="7">
        <f>IF('Gereden wedstrijden'!$L$7=5,LARGE(I30:M30,2),0)</f>
        <v>27</v>
      </c>
      <c r="Q30" s="7">
        <f t="shared" si="2"/>
        <v>71</v>
      </c>
    </row>
    <row r="31" spans="1:17" s="7" customFormat="1" x14ac:dyDescent="0.25">
      <c r="A31" s="7">
        <v>27</v>
      </c>
      <c r="B31" s="7" t="s">
        <v>220</v>
      </c>
      <c r="C31" s="8" t="s">
        <v>221</v>
      </c>
      <c r="D31" s="8" t="s">
        <v>222</v>
      </c>
      <c r="F31" s="7" t="s">
        <v>78</v>
      </c>
      <c r="G31" s="7" t="s">
        <v>27</v>
      </c>
      <c r="H31" s="8" t="s">
        <v>110</v>
      </c>
      <c r="I31" s="25">
        <v>23</v>
      </c>
      <c r="J31" s="25">
        <v>99</v>
      </c>
      <c r="K31" s="23">
        <v>27</v>
      </c>
      <c r="L31" s="25">
        <v>24</v>
      </c>
      <c r="M31" s="25">
        <v>99</v>
      </c>
      <c r="N31" s="25">
        <f t="shared" si="0"/>
        <v>272</v>
      </c>
      <c r="O31" s="7">
        <f>IF(OR('Gereden wedstrijden'!$L$7=5,'Gereden wedstrijden'!$L$7=5),LARGE(I31:M31,1),0)</f>
        <v>99</v>
      </c>
      <c r="P31" s="7">
        <f>IF('Gereden wedstrijden'!$L$7=5,LARGE(I31:M31,2),0)</f>
        <v>99</v>
      </c>
      <c r="Q31" s="7">
        <f t="shared" si="2"/>
        <v>74</v>
      </c>
    </row>
    <row r="32" spans="1:17" s="7" customFormat="1" x14ac:dyDescent="0.25">
      <c r="A32" s="7">
        <v>28</v>
      </c>
      <c r="B32" s="7" t="s">
        <v>227</v>
      </c>
      <c r="C32" s="7" t="s">
        <v>228</v>
      </c>
      <c r="D32" s="7" t="s">
        <v>229</v>
      </c>
      <c r="F32" s="7" t="s">
        <v>78</v>
      </c>
      <c r="G32" s="7" t="s">
        <v>27</v>
      </c>
      <c r="H32" s="7" t="s">
        <v>180</v>
      </c>
      <c r="I32" s="25">
        <v>25</v>
      </c>
      <c r="J32" s="23">
        <v>99</v>
      </c>
      <c r="K32" s="23">
        <v>13</v>
      </c>
      <c r="L32" s="25">
        <v>90</v>
      </c>
      <c r="M32" s="25">
        <v>99</v>
      </c>
      <c r="N32" s="25">
        <f t="shared" si="0"/>
        <v>326</v>
      </c>
      <c r="O32" s="7">
        <f>IF(OR('Gereden wedstrijden'!$L$7=5,'Gereden wedstrijden'!$L$7=5),LARGE(I32:M32,1),0)</f>
        <v>99</v>
      </c>
      <c r="P32" s="7">
        <f>IF('Gereden wedstrijden'!$L$7=5,LARGE(I32:M32,2),0)</f>
        <v>99</v>
      </c>
      <c r="Q32" s="7">
        <f t="shared" si="2"/>
        <v>128</v>
      </c>
    </row>
    <row r="33" spans="1:18" s="7" customFormat="1" x14ac:dyDescent="0.25">
      <c r="A33" s="7">
        <v>29</v>
      </c>
      <c r="B33" s="7" t="s">
        <v>214</v>
      </c>
      <c r="C33" s="7" t="s">
        <v>215</v>
      </c>
      <c r="D33" s="7" t="s">
        <v>216</v>
      </c>
      <c r="F33" s="7" t="s">
        <v>78</v>
      </c>
      <c r="G33" s="7" t="s">
        <v>27</v>
      </c>
      <c r="H33" s="7" t="s">
        <v>166</v>
      </c>
      <c r="I33" s="25">
        <v>21</v>
      </c>
      <c r="J33" s="25">
        <v>25</v>
      </c>
      <c r="K33" s="25">
        <v>99</v>
      </c>
      <c r="L33" s="25">
        <v>99</v>
      </c>
      <c r="M33" s="25">
        <v>99</v>
      </c>
      <c r="N33" s="25">
        <f t="shared" si="0"/>
        <v>343</v>
      </c>
      <c r="O33" s="7">
        <f>IF(OR('Gereden wedstrijden'!$L$7=5,'Gereden wedstrijden'!$L$7=5),LARGE(I33:M33,1),0)</f>
        <v>99</v>
      </c>
      <c r="P33" s="7">
        <f>IF('Gereden wedstrijden'!$L$7=5,LARGE(I33:M33,2),0)</f>
        <v>99</v>
      </c>
      <c r="Q33" s="7">
        <f t="shared" si="2"/>
        <v>145</v>
      </c>
      <c r="R33" s="9"/>
    </row>
    <row r="34" spans="1:18" s="7" customFormat="1" x14ac:dyDescent="0.25">
      <c r="A34" s="7">
        <v>30</v>
      </c>
      <c r="B34" s="7" t="s">
        <v>541</v>
      </c>
      <c r="C34" s="7" t="s">
        <v>542</v>
      </c>
      <c r="D34" s="7" t="s">
        <v>543</v>
      </c>
      <c r="F34" s="7" t="s">
        <v>78</v>
      </c>
      <c r="G34" s="7" t="s">
        <v>27</v>
      </c>
      <c r="H34" s="8" t="s">
        <v>121</v>
      </c>
      <c r="I34" s="23">
        <v>99</v>
      </c>
      <c r="J34" s="25">
        <v>21</v>
      </c>
      <c r="K34" s="25">
        <v>25</v>
      </c>
      <c r="L34" s="25">
        <v>99</v>
      </c>
      <c r="M34" s="25">
        <v>99</v>
      </c>
      <c r="N34" s="25">
        <f t="shared" si="0"/>
        <v>343</v>
      </c>
      <c r="O34" s="7">
        <f>IF(OR('Gereden wedstrijden'!$L$7=5,'Gereden wedstrijden'!$L$7=5),LARGE(I34:M34,1),0)</f>
        <v>99</v>
      </c>
      <c r="P34" s="7">
        <f>IF('Gereden wedstrijden'!$L$7=5,LARGE(I34:M34,2),0)</f>
        <v>99</v>
      </c>
      <c r="Q34" s="7">
        <f t="shared" si="2"/>
        <v>145</v>
      </c>
    </row>
    <row r="35" spans="1:18" s="7" customFormat="1" x14ac:dyDescent="0.25">
      <c r="A35" s="7">
        <v>31</v>
      </c>
      <c r="B35" s="2" t="s">
        <v>602</v>
      </c>
      <c r="C35" s="2" t="s">
        <v>603</v>
      </c>
      <c r="D35" s="2" t="s">
        <v>604</v>
      </c>
      <c r="F35" s="7" t="s">
        <v>78</v>
      </c>
      <c r="G35" s="8" t="s">
        <v>27</v>
      </c>
      <c r="H35" s="8" t="s">
        <v>110</v>
      </c>
      <c r="I35" s="25">
        <v>99</v>
      </c>
      <c r="J35" s="25">
        <v>99</v>
      </c>
      <c r="K35" s="25">
        <v>19</v>
      </c>
      <c r="L35" s="25">
        <v>99</v>
      </c>
      <c r="M35" s="25">
        <v>99</v>
      </c>
      <c r="N35" s="25">
        <f t="shared" si="0"/>
        <v>415</v>
      </c>
      <c r="O35" s="7">
        <f>IF(OR('Gereden wedstrijden'!$L$7=5,'Gereden wedstrijden'!$L$7=5),LARGE(I35:M35,1),0)</f>
        <v>99</v>
      </c>
      <c r="P35" s="7">
        <f>IF('Gereden wedstrijden'!$L$7=5,LARGE(I35:M35,2),0)</f>
        <v>99</v>
      </c>
      <c r="Q35" s="7">
        <f t="shared" si="2"/>
        <v>217</v>
      </c>
    </row>
    <row r="36" spans="1:18" s="7" customFormat="1" x14ac:dyDescent="0.25">
      <c r="A36" s="7">
        <v>32</v>
      </c>
      <c r="B36" s="8" t="s">
        <v>649</v>
      </c>
      <c r="C36" s="8" t="s">
        <v>650</v>
      </c>
      <c r="D36" s="8" t="s">
        <v>651</v>
      </c>
      <c r="E36" s="2"/>
      <c r="F36" s="8" t="s">
        <v>78</v>
      </c>
      <c r="G36" s="8" t="s">
        <v>27</v>
      </c>
      <c r="H36" s="8" t="s">
        <v>652</v>
      </c>
      <c r="I36" s="27">
        <v>99</v>
      </c>
      <c r="J36" s="25">
        <v>99</v>
      </c>
      <c r="K36" s="23">
        <v>99</v>
      </c>
      <c r="L36" s="25">
        <v>99</v>
      </c>
      <c r="M36" s="25">
        <v>21</v>
      </c>
      <c r="N36" s="25"/>
      <c r="O36" s="7">
        <f>IF(OR('Gereden wedstrijden'!$L$7=5,'Gereden wedstrijden'!$L$7=6),LARGE(J36:M36,1),0)</f>
        <v>99</v>
      </c>
      <c r="P36" s="7">
        <f>IF('Gereden wedstrijden'!$L$7=6,LARGE(J36:M36,2),0)</f>
        <v>0</v>
      </c>
      <c r="Q36" s="7">
        <f>SUM(J36:M36)-SUM(O36:P36)</f>
        <v>219</v>
      </c>
    </row>
    <row r="37" spans="1:18" s="7" customFormat="1" x14ac:dyDescent="0.25">
      <c r="A37" s="7">
        <v>33</v>
      </c>
      <c r="B37" s="7" t="s">
        <v>645</v>
      </c>
      <c r="C37" s="7" t="s">
        <v>646</v>
      </c>
      <c r="D37" s="8" t="s">
        <v>647</v>
      </c>
      <c r="E37" s="2"/>
      <c r="F37" s="8" t="s">
        <v>78</v>
      </c>
      <c r="G37" s="8" t="s">
        <v>22</v>
      </c>
      <c r="H37" s="8" t="s">
        <v>648</v>
      </c>
      <c r="I37" s="27">
        <v>99</v>
      </c>
      <c r="J37" s="25">
        <v>99</v>
      </c>
      <c r="K37" s="23">
        <v>99</v>
      </c>
      <c r="L37" s="25">
        <v>99</v>
      </c>
      <c r="M37" s="25">
        <v>22</v>
      </c>
      <c r="N37" s="25">
        <f t="shared" ref="N37:N42" si="3">SUM(I37:M37)</f>
        <v>418</v>
      </c>
      <c r="O37" s="7">
        <f>IF(OR('Gereden wedstrijden'!$L$7=5,'Gereden wedstrijden'!$L$7=6),LARGE(J37:M37,1),0)</f>
        <v>99</v>
      </c>
      <c r="P37" s="7">
        <f>IF('Gereden wedstrijden'!$L$7=6,LARGE(J37:M37,2),0)</f>
        <v>0</v>
      </c>
      <c r="Q37" s="7">
        <f>SUM(J37:M37)-SUM(O37:P37)</f>
        <v>220</v>
      </c>
    </row>
    <row r="38" spans="1:18" s="7" customFormat="1" x14ac:dyDescent="0.25">
      <c r="A38" s="7">
        <v>34</v>
      </c>
      <c r="B38" s="7" t="s">
        <v>230</v>
      </c>
      <c r="C38" s="7" t="s">
        <v>231</v>
      </c>
      <c r="D38" s="7" t="s">
        <v>232</v>
      </c>
      <c r="F38" s="7" t="s">
        <v>78</v>
      </c>
      <c r="G38" s="7" t="s">
        <v>27</v>
      </c>
      <c r="H38" s="7" t="s">
        <v>180</v>
      </c>
      <c r="I38" s="23">
        <v>26</v>
      </c>
      <c r="J38" s="23">
        <v>99</v>
      </c>
      <c r="K38" s="25">
        <v>99</v>
      </c>
      <c r="L38" s="25">
        <v>99</v>
      </c>
      <c r="M38" s="25">
        <v>99</v>
      </c>
      <c r="N38" s="25">
        <f t="shared" si="3"/>
        <v>422</v>
      </c>
      <c r="O38" s="7">
        <f>IF(OR('Gereden wedstrijden'!$L$7=5,'Gereden wedstrijden'!$L$7=5),LARGE(I38:M38,1),0)</f>
        <v>99</v>
      </c>
      <c r="P38" s="7">
        <f>IF('Gereden wedstrijden'!$L$7=5,LARGE(I38:M38,2),0)</f>
        <v>99</v>
      </c>
      <c r="Q38" s="7">
        <f>SUM(I38:M38)-SUM(O38:P38)</f>
        <v>224</v>
      </c>
      <c r="R38" s="9"/>
    </row>
    <row r="39" spans="1:18" s="7" customFormat="1" x14ac:dyDescent="0.25">
      <c r="A39" s="7">
        <v>35</v>
      </c>
      <c r="B39" s="2" t="s">
        <v>544</v>
      </c>
      <c r="C39" s="2" t="s">
        <v>545</v>
      </c>
      <c r="D39" s="2" t="s">
        <v>546</v>
      </c>
      <c r="F39" s="2" t="s">
        <v>78</v>
      </c>
      <c r="G39" s="2" t="s">
        <v>27</v>
      </c>
      <c r="H39" s="2" t="s">
        <v>141</v>
      </c>
      <c r="I39" s="25">
        <v>99</v>
      </c>
      <c r="J39" s="25">
        <v>27</v>
      </c>
      <c r="K39" s="23">
        <v>99</v>
      </c>
      <c r="L39" s="25">
        <v>99</v>
      </c>
      <c r="M39" s="25">
        <v>99</v>
      </c>
      <c r="N39" s="25">
        <f t="shared" si="3"/>
        <v>423</v>
      </c>
      <c r="O39" s="7">
        <f>IF(OR('Gereden wedstrijden'!$L$7=5,'Gereden wedstrijden'!$L$7=5),LARGE(I39:M39,1),0)</f>
        <v>99</v>
      </c>
      <c r="P39" s="7">
        <f>IF('Gereden wedstrijden'!$L$7=5,LARGE(I39:M39,2),0)</f>
        <v>99</v>
      </c>
      <c r="Q39" s="7">
        <f>SUM(I39:M39)-SUM(O39:P39)</f>
        <v>225</v>
      </c>
    </row>
    <row r="40" spans="1:18" s="7" customFormat="1" x14ac:dyDescent="0.25">
      <c r="A40" s="7">
        <v>36</v>
      </c>
      <c r="B40" s="7" t="s">
        <v>236</v>
      </c>
      <c r="C40" s="7" t="s">
        <v>231</v>
      </c>
      <c r="D40" s="7" t="s">
        <v>237</v>
      </c>
      <c r="F40" s="7" t="s">
        <v>78</v>
      </c>
      <c r="G40" s="7" t="s">
        <v>27</v>
      </c>
      <c r="H40" s="7" t="s">
        <v>180</v>
      </c>
      <c r="I40" s="23">
        <v>28</v>
      </c>
      <c r="J40" s="23">
        <v>99</v>
      </c>
      <c r="K40" s="23">
        <v>99</v>
      </c>
      <c r="L40" s="25">
        <v>99</v>
      </c>
      <c r="M40" s="25">
        <v>99</v>
      </c>
      <c r="N40" s="25">
        <f t="shared" si="3"/>
        <v>424</v>
      </c>
      <c r="O40" s="7">
        <f>IF(OR('Gereden wedstrijden'!$L$7=5,'Gereden wedstrijden'!$L$7=5),LARGE(I40:M40,1),0)</f>
        <v>99</v>
      </c>
      <c r="P40" s="7">
        <f>IF('Gereden wedstrijden'!$L$7=5,LARGE(I40:M40,2),0)</f>
        <v>99</v>
      </c>
      <c r="Q40" s="7">
        <f>SUM(I40:M40)-SUM(O40:P40)</f>
        <v>226</v>
      </c>
    </row>
    <row r="41" spans="1:18" s="7" customFormat="1" x14ac:dyDescent="0.25">
      <c r="A41" s="7">
        <v>37</v>
      </c>
      <c r="B41" s="7" t="s">
        <v>238</v>
      </c>
      <c r="C41" s="7" t="s">
        <v>239</v>
      </c>
      <c r="D41" s="7" t="s">
        <v>232</v>
      </c>
      <c r="F41" s="7" t="s">
        <v>78</v>
      </c>
      <c r="G41" s="7" t="s">
        <v>27</v>
      </c>
      <c r="H41" s="7" t="s">
        <v>180</v>
      </c>
      <c r="I41" s="23">
        <v>29</v>
      </c>
      <c r="J41" s="23">
        <v>99</v>
      </c>
      <c r="K41" s="23">
        <v>99</v>
      </c>
      <c r="L41" s="26">
        <v>99</v>
      </c>
      <c r="M41" s="26">
        <v>99</v>
      </c>
      <c r="N41" s="25">
        <f t="shared" si="3"/>
        <v>425</v>
      </c>
      <c r="O41" s="7">
        <f>IF(OR('Gereden wedstrijden'!$L$7=5,'Gereden wedstrijden'!$L$7=5),LARGE(I41:M41,1),0)</f>
        <v>99</v>
      </c>
      <c r="P41" s="7">
        <f>IF('Gereden wedstrijden'!$L$7=5,LARGE(I41:M41,2),0)</f>
        <v>99</v>
      </c>
      <c r="Q41" s="7">
        <f>SUM(I41:M41)-SUM(O41:P41)</f>
        <v>227</v>
      </c>
    </row>
    <row r="42" spans="1:18" s="7" customFormat="1" x14ac:dyDescent="0.25">
      <c r="A42" s="7">
        <v>38</v>
      </c>
      <c r="B42" s="7" t="s">
        <v>642</v>
      </c>
      <c r="C42" s="7" t="s">
        <v>643</v>
      </c>
      <c r="D42" s="7" t="s">
        <v>644</v>
      </c>
      <c r="F42" s="7" t="s">
        <v>78</v>
      </c>
      <c r="G42" s="8" t="s">
        <v>22</v>
      </c>
      <c r="H42" s="7" t="s">
        <v>180</v>
      </c>
      <c r="I42" s="25">
        <v>99</v>
      </c>
      <c r="J42" s="25">
        <v>99</v>
      </c>
      <c r="K42" s="23">
        <v>99</v>
      </c>
      <c r="L42" s="25">
        <v>99</v>
      </c>
      <c r="M42" s="25">
        <v>90</v>
      </c>
      <c r="N42" s="25">
        <f t="shared" si="3"/>
        <v>486</v>
      </c>
      <c r="O42" s="7">
        <f>IF(OR('Gereden wedstrijden'!$L$7=5,'Gereden wedstrijden'!$L$7=6),LARGE(I42:M42,1),0)</f>
        <v>99</v>
      </c>
      <c r="P42" s="7">
        <f>IF('Gereden wedstrijden'!$L$7=6,LARGE(I42:M42,2),0)</f>
        <v>0</v>
      </c>
      <c r="Q42" s="7">
        <f>SUM(I42:M42)-SUM(O42:P42)</f>
        <v>387</v>
      </c>
    </row>
    <row r="43" spans="1:18" s="7" customFormat="1" x14ac:dyDescent="0.25">
      <c r="A43" s="2"/>
      <c r="B43" s="2"/>
      <c r="C43" s="2"/>
      <c r="D43" s="2"/>
      <c r="E43" s="2"/>
      <c r="F43" s="2"/>
      <c r="G43" s="2"/>
      <c r="H43" s="2"/>
      <c r="I43" s="27"/>
      <c r="J43" s="23"/>
      <c r="K43" s="25"/>
      <c r="L43" s="25"/>
      <c r="M43" s="25"/>
      <c r="N43" s="25"/>
      <c r="O43" s="7" t="e">
        <f>IF(OR('Gereden wedstrijden'!$L$7=5,'Gereden wedstrijden'!$L$7=6),LARGE(J43:M43,1),0)</f>
        <v>#NUM!</v>
      </c>
      <c r="P43" s="7">
        <f>IF('Gereden wedstrijden'!$L$7=6,LARGE(J43:M43,2),0)</f>
        <v>0</v>
      </c>
      <c r="Q43" s="7" t="e">
        <f>SUM(J43:M43)-SUM(O43:P43)</f>
        <v>#NUM!</v>
      </c>
    </row>
    <row r="44" spans="1:18" s="10" customFormat="1" x14ac:dyDescent="0.25">
      <c r="D44" s="2"/>
      <c r="E44" s="2"/>
      <c r="F44" s="2"/>
      <c r="G44" s="2"/>
      <c r="H44" s="2"/>
      <c r="I44" s="27"/>
      <c r="J44" s="25"/>
      <c r="K44" s="25"/>
      <c r="L44" s="25"/>
      <c r="M44" s="25"/>
      <c r="N44" s="25"/>
      <c r="O44" s="7" t="e">
        <f>IF(OR('Gereden wedstrijden'!$L$7=5,'Gereden wedstrijden'!$L$7=6),LARGE(J44:M44,1),0)</f>
        <v>#NUM!</v>
      </c>
      <c r="P44" s="7">
        <f>IF('Gereden wedstrijden'!$L$7=6,LARGE(J44:M44,2),0)</f>
        <v>0</v>
      </c>
      <c r="Q44" s="7" t="e">
        <f>SUM(J44:M44)-SUM(O44:P44)</f>
        <v>#NUM!</v>
      </c>
      <c r="R44" s="7"/>
    </row>
    <row r="45" spans="1:18" s="10" customFormat="1" x14ac:dyDescent="0.25">
      <c r="A45" s="2"/>
      <c r="B45" s="2"/>
      <c r="C45" s="2"/>
      <c r="D45" s="2"/>
      <c r="E45" s="2"/>
      <c r="F45" s="2"/>
      <c r="G45" s="2"/>
      <c r="H45" s="2"/>
      <c r="I45" s="27"/>
      <c r="J45" s="23"/>
      <c r="K45" s="23"/>
      <c r="L45" s="25"/>
      <c r="M45" s="25"/>
      <c r="N45" s="25"/>
      <c r="O45" s="7" t="e">
        <f>IF(OR('Gereden wedstrijden'!$L$7=5,'Gereden wedstrijden'!$L$7=6),LARGE(J45:M45,1),0)</f>
        <v>#NUM!</v>
      </c>
      <c r="P45" s="7">
        <f>IF('Gereden wedstrijden'!$L$7=6,LARGE(J45:M45,2),0)</f>
        <v>0</v>
      </c>
      <c r="Q45" s="7" t="e">
        <f>SUM(J45:M45)-SUM(O45:P45)</f>
        <v>#NUM!</v>
      </c>
      <c r="R45" s="7"/>
    </row>
    <row r="46" spans="1:18" s="10" customFormat="1" x14ac:dyDescent="0.25">
      <c r="A46" s="37" t="s">
        <v>617</v>
      </c>
      <c r="B46" s="2"/>
      <c r="C46" s="2"/>
      <c r="D46" s="2"/>
      <c r="E46" s="2"/>
      <c r="F46" s="2"/>
      <c r="G46" s="2"/>
      <c r="H46" s="2"/>
      <c r="I46" s="27"/>
      <c r="J46" s="25"/>
      <c r="K46" s="23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ref="Q46:Q56" si="4">SUM(I46:M46)-SUM(O46:P46)</f>
        <v>#NUM!</v>
      </c>
      <c r="R46" s="7"/>
    </row>
    <row r="47" spans="1:18" s="10" customFormat="1" x14ac:dyDescent="0.25">
      <c r="A47" s="2"/>
      <c r="B47" s="2"/>
      <c r="C47" s="2"/>
      <c r="D47" s="2"/>
      <c r="E47" s="2"/>
      <c r="F47" s="2"/>
      <c r="G47" s="2"/>
      <c r="H47" s="2"/>
      <c r="I47" s="27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4"/>
        <v>#NUM!</v>
      </c>
      <c r="R47" s="7"/>
    </row>
    <row r="48" spans="1:18" s="9" customFormat="1" x14ac:dyDescent="0.25">
      <c r="A48" s="2"/>
      <c r="B48" s="2"/>
      <c r="C48" s="2"/>
      <c r="D48" s="2"/>
      <c r="E48" s="2"/>
      <c r="F48" s="2"/>
      <c r="G48" s="2"/>
      <c r="H48" s="2"/>
      <c r="I48" s="27"/>
      <c r="J48" s="25"/>
      <c r="K48" s="25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4"/>
        <v>#NUM!</v>
      </c>
      <c r="R48" s="7"/>
    </row>
    <row r="49" spans="1:18" s="9" customFormat="1" x14ac:dyDescent="0.25">
      <c r="A49" s="2"/>
      <c r="B49" s="2"/>
      <c r="C49" s="2"/>
      <c r="D49" s="2"/>
      <c r="E49" s="2"/>
      <c r="F49" s="2"/>
      <c r="G49" s="2"/>
      <c r="H49" s="2"/>
      <c r="I49" s="27"/>
      <c r="J49" s="23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4"/>
        <v>#NUM!</v>
      </c>
      <c r="R49" s="7"/>
    </row>
    <row r="50" spans="1:18" s="9" customFormat="1" x14ac:dyDescent="0.25">
      <c r="A50" s="2"/>
      <c r="B50" s="2"/>
      <c r="C50" s="2"/>
      <c r="D50" s="2"/>
      <c r="E50" s="2"/>
      <c r="F50" s="2"/>
      <c r="G50" s="2"/>
      <c r="H50" s="2"/>
      <c r="I50" s="27"/>
      <c r="J50" s="23"/>
      <c r="K50" s="23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4"/>
        <v>#NUM!</v>
      </c>
      <c r="R50" s="7"/>
    </row>
    <row r="51" spans="1:18" s="9" customFormat="1" x14ac:dyDescent="0.25">
      <c r="A51" s="2"/>
      <c r="B51" s="2"/>
      <c r="C51" s="2"/>
      <c r="D51" s="2"/>
      <c r="E51" s="2"/>
      <c r="F51" s="2"/>
      <c r="G51" s="2"/>
      <c r="H51" s="2"/>
      <c r="I51" s="27"/>
      <c r="J51" s="23"/>
      <c r="K51" s="25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4"/>
        <v>#NUM!</v>
      </c>
      <c r="R51" s="7"/>
    </row>
    <row r="52" spans="1:18" s="9" customFormat="1" x14ac:dyDescent="0.25">
      <c r="A52" s="2"/>
      <c r="B52" s="2"/>
      <c r="C52" s="2"/>
      <c r="D52" s="2"/>
      <c r="E52" s="2"/>
      <c r="F52" s="2"/>
      <c r="G52" s="2"/>
      <c r="H52" s="2"/>
      <c r="I52" s="27"/>
      <c r="J52" s="25"/>
      <c r="K52" s="25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4"/>
        <v>#NUM!</v>
      </c>
      <c r="R52" s="7"/>
    </row>
    <row r="53" spans="1:18" s="9" customFormat="1" x14ac:dyDescent="0.25">
      <c r="A53" s="2"/>
      <c r="B53" s="2"/>
      <c r="C53" s="2"/>
      <c r="D53" s="2"/>
      <c r="E53" s="2"/>
      <c r="F53" s="2"/>
      <c r="G53" s="2"/>
      <c r="H53" s="2"/>
      <c r="I53" s="27"/>
      <c r="J53" s="25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4"/>
        <v>#NUM!</v>
      </c>
      <c r="R53" s="7"/>
    </row>
    <row r="54" spans="1:18" s="9" customFormat="1" x14ac:dyDescent="0.25">
      <c r="A54" s="2"/>
      <c r="B54" s="2"/>
      <c r="C54" s="2"/>
      <c r="D54" s="2"/>
      <c r="E54" s="2"/>
      <c r="F54" s="2"/>
      <c r="G54" s="2"/>
      <c r="H54" s="2"/>
      <c r="I54" s="27"/>
      <c r="J54" s="23"/>
      <c r="K54" s="23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4"/>
        <v>#NUM!</v>
      </c>
      <c r="R54" s="7"/>
    </row>
    <row r="55" spans="1:18" s="9" customFormat="1" x14ac:dyDescent="0.25">
      <c r="A55" s="2"/>
      <c r="B55" s="2"/>
      <c r="C55" s="2"/>
      <c r="D55" s="2"/>
      <c r="E55" s="2"/>
      <c r="F55" s="2"/>
      <c r="G55" s="2"/>
      <c r="H55" s="2"/>
      <c r="I55" s="27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4"/>
        <v>#NUM!</v>
      </c>
      <c r="R55" s="7"/>
    </row>
    <row r="56" spans="1:18" s="9" customFormat="1" x14ac:dyDescent="0.25">
      <c r="A56" s="2"/>
      <c r="B56" s="2"/>
      <c r="C56" s="2"/>
      <c r="D56" s="2"/>
      <c r="E56" s="2"/>
      <c r="F56" s="2"/>
      <c r="G56" s="2"/>
      <c r="H56" s="2"/>
      <c r="I56" s="27"/>
      <c r="J56" s="27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4"/>
        <v>#NUM!</v>
      </c>
      <c r="R56" s="7"/>
    </row>
    <row r="57" spans="1:18" s="6" customFormat="1" x14ac:dyDescent="0.25">
      <c r="A57" s="2"/>
      <c r="B57" s="2"/>
      <c r="C57" s="2"/>
      <c r="D57" s="2"/>
      <c r="E57" s="2"/>
      <c r="F57" s="2"/>
      <c r="G57" s="2"/>
      <c r="H57" s="2"/>
      <c r="I57" s="27"/>
      <c r="J57" s="28"/>
      <c r="K57" s="27"/>
      <c r="L57" s="27"/>
      <c r="M57" s="27"/>
      <c r="N57" s="27"/>
      <c r="O57" s="2"/>
      <c r="P57" s="2"/>
      <c r="Q57" s="2"/>
      <c r="R57" s="2"/>
    </row>
    <row r="58" spans="1:18" s="6" customFormat="1" x14ac:dyDescent="0.25">
      <c r="A58" s="2"/>
      <c r="B58" s="2"/>
      <c r="C58" s="2"/>
      <c r="D58" s="2"/>
      <c r="E58" s="2"/>
      <c r="F58" s="2"/>
      <c r="G58" s="2"/>
      <c r="H58" s="2"/>
      <c r="I58" s="27"/>
      <c r="J58" s="28"/>
      <c r="K58" s="28"/>
      <c r="L58" s="28"/>
      <c r="M58" s="28"/>
      <c r="N58" s="28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8"/>
      <c r="L59" s="28"/>
      <c r="M59" s="28"/>
      <c r="N59" s="28"/>
    </row>
  </sheetData>
  <sortState ref="A4:U41">
    <sortCondition ref="Q4:Q41"/>
    <sortCondition ref="M4:M4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5" sqref="A5:XFD7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4.42578125" style="2" bestFit="1" customWidth="1"/>
    <col min="4" max="4" width="27.140625" style="2" bestFit="1" customWidth="1"/>
    <col min="5" max="5" width="6.140625" style="2" hidden="1" customWidth="1"/>
    <col min="6" max="6" width="4" style="2" bestFit="1" customWidth="1"/>
    <col min="7" max="7" width="4.42578125" style="2" bestFit="1" customWidth="1"/>
    <col min="8" max="8" width="32.42578125" style="2" bestFit="1" customWidth="1"/>
    <col min="9" max="9" width="10.42578125" style="27" bestFit="1" customWidth="1"/>
    <col min="10" max="10" width="9.42578125" style="27" bestFit="1" customWidth="1"/>
    <col min="11" max="11" width="13.140625" style="27" bestFit="1" customWidth="1"/>
    <col min="12" max="12" width="13.2851562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42315</v>
      </c>
      <c r="K2" s="24">
        <v>42329</v>
      </c>
      <c r="L2" s="24">
        <v>42350</v>
      </c>
      <c r="M2" s="24">
        <v>42385</v>
      </c>
      <c r="N2" s="24"/>
      <c r="O2" s="3"/>
      <c r="P2" s="3"/>
      <c r="Q2" s="2" t="s">
        <v>609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426</v>
      </c>
      <c r="C4" s="37" t="s">
        <v>427</v>
      </c>
      <c r="D4" s="37" t="s">
        <v>428</v>
      </c>
      <c r="F4" s="37" t="s">
        <v>244</v>
      </c>
      <c r="G4" s="37" t="s">
        <v>78</v>
      </c>
      <c r="H4" s="37" t="s">
        <v>429</v>
      </c>
      <c r="I4" s="40">
        <v>8</v>
      </c>
      <c r="J4" s="40">
        <v>1</v>
      </c>
      <c r="K4" s="40">
        <v>1</v>
      </c>
      <c r="L4" s="39">
        <v>7</v>
      </c>
      <c r="M4" s="39">
        <v>2</v>
      </c>
      <c r="N4" s="39">
        <f t="shared" ref="N4:N13" si="0">SUM(I4:M4)</f>
        <v>19</v>
      </c>
      <c r="O4" s="37">
        <f>IF(OR('Gereden wedstrijden'!$L$7=5,'Gereden wedstrijden'!$L$7=5),LARGE(I4:M4,1),0)</f>
        <v>8</v>
      </c>
      <c r="P4" s="37">
        <f>IF('Gereden wedstrijden'!$L$7=5,LARGE(I4:M4,2),0)</f>
        <v>7</v>
      </c>
      <c r="Q4" s="37">
        <f t="shared" ref="Q4:Q13" si="1">SUM(I4:M4)-SUM(O4:P4)</f>
        <v>4</v>
      </c>
      <c r="R4" s="37" t="s">
        <v>625</v>
      </c>
    </row>
    <row r="5" spans="1:18" s="41" customFormat="1" x14ac:dyDescent="0.25">
      <c r="A5" s="41">
        <v>2</v>
      </c>
      <c r="B5" s="41" t="s">
        <v>408</v>
      </c>
      <c r="C5" s="41" t="s">
        <v>409</v>
      </c>
      <c r="D5" s="41" t="s">
        <v>410</v>
      </c>
      <c r="F5" s="41" t="s">
        <v>244</v>
      </c>
      <c r="G5" s="41" t="s">
        <v>101</v>
      </c>
      <c r="H5" s="41" t="s">
        <v>411</v>
      </c>
      <c r="I5" s="43">
        <v>2</v>
      </c>
      <c r="J5" s="44">
        <v>4</v>
      </c>
      <c r="K5" s="44">
        <v>2</v>
      </c>
      <c r="L5" s="44">
        <v>3</v>
      </c>
      <c r="M5" s="44">
        <v>1</v>
      </c>
      <c r="N5" s="44">
        <f t="shared" si="0"/>
        <v>12</v>
      </c>
      <c r="O5" s="41">
        <f>IF(OR('Gereden wedstrijden'!$L$7=5,'Gereden wedstrijden'!$L$7=5),LARGE(I5:M5,1),0)</f>
        <v>4</v>
      </c>
      <c r="P5" s="41">
        <f>IF('Gereden wedstrijden'!$L$7=5,LARGE(I5:M5,2),0)</f>
        <v>3</v>
      </c>
      <c r="Q5" s="41">
        <f t="shared" si="1"/>
        <v>5</v>
      </c>
      <c r="R5" s="41" t="s">
        <v>626</v>
      </c>
    </row>
    <row r="6" spans="1:18" s="41" customFormat="1" x14ac:dyDescent="0.25">
      <c r="A6" s="41">
        <v>3</v>
      </c>
      <c r="B6" s="41" t="s">
        <v>405</v>
      </c>
      <c r="C6" s="41" t="s">
        <v>406</v>
      </c>
      <c r="D6" s="41" t="s">
        <v>407</v>
      </c>
      <c r="F6" s="41" t="s">
        <v>244</v>
      </c>
      <c r="G6" s="41" t="s">
        <v>78</v>
      </c>
      <c r="H6" s="41" t="s">
        <v>79</v>
      </c>
      <c r="I6" s="44">
        <v>1</v>
      </c>
      <c r="J6" s="43">
        <v>3</v>
      </c>
      <c r="K6" s="43">
        <v>3</v>
      </c>
      <c r="L6" s="44">
        <v>1</v>
      </c>
      <c r="M6" s="44">
        <v>3</v>
      </c>
      <c r="N6" s="44">
        <f t="shared" si="0"/>
        <v>11</v>
      </c>
      <c r="O6" s="41">
        <f>IF(OR('Gereden wedstrijden'!$L$7=5,'Gereden wedstrijden'!$L$7=5),LARGE(I6:M6,1),0)</f>
        <v>3</v>
      </c>
      <c r="P6" s="41">
        <f>IF('Gereden wedstrijden'!$L$7=5,LARGE(I6:M6,2),0)</f>
        <v>3</v>
      </c>
      <c r="Q6" s="41">
        <f t="shared" si="1"/>
        <v>5</v>
      </c>
      <c r="R6" s="41" t="s">
        <v>626</v>
      </c>
    </row>
    <row r="7" spans="1:18" s="41" customFormat="1" x14ac:dyDescent="0.25">
      <c r="A7" s="41">
        <v>4</v>
      </c>
      <c r="B7" s="41" t="s">
        <v>547</v>
      </c>
      <c r="C7" s="41" t="s">
        <v>548</v>
      </c>
      <c r="D7" s="41" t="s">
        <v>549</v>
      </c>
      <c r="F7" s="41" t="s">
        <v>244</v>
      </c>
      <c r="G7" s="41" t="s">
        <v>78</v>
      </c>
      <c r="H7" s="42" t="s">
        <v>97</v>
      </c>
      <c r="I7" s="43">
        <v>99</v>
      </c>
      <c r="J7" s="44">
        <v>2</v>
      </c>
      <c r="K7" s="43">
        <v>4</v>
      </c>
      <c r="L7" s="44">
        <v>2</v>
      </c>
      <c r="M7" s="44">
        <v>4</v>
      </c>
      <c r="N7" s="44">
        <f t="shared" si="0"/>
        <v>111</v>
      </c>
      <c r="O7" s="41">
        <f>IF(OR('Gereden wedstrijden'!$L$7=5,'Gereden wedstrijden'!$L$7=5),LARGE(I7:M7,1),0)</f>
        <v>99</v>
      </c>
      <c r="P7" s="41">
        <f>IF('Gereden wedstrijden'!$L$7=5,LARGE(I7:M7,2),0)</f>
        <v>4</v>
      </c>
      <c r="Q7" s="41">
        <f t="shared" si="1"/>
        <v>8</v>
      </c>
      <c r="R7" s="41" t="s">
        <v>626</v>
      </c>
    </row>
    <row r="8" spans="1:18" s="50" customFormat="1" x14ac:dyDescent="0.25">
      <c r="H8" s="53"/>
      <c r="I8" s="51"/>
      <c r="J8" s="52"/>
      <c r="K8" s="51"/>
      <c r="L8" s="52"/>
      <c r="M8" s="52"/>
      <c r="N8" s="52"/>
    </row>
    <row r="9" spans="1:18" s="7" customFormat="1" x14ac:dyDescent="0.25">
      <c r="A9" s="7">
        <v>5</v>
      </c>
      <c r="B9" s="7" t="s">
        <v>414</v>
      </c>
      <c r="C9" s="7" t="s">
        <v>415</v>
      </c>
      <c r="D9" s="7" t="s">
        <v>416</v>
      </c>
      <c r="F9" s="7" t="s">
        <v>244</v>
      </c>
      <c r="G9" s="7" t="s">
        <v>78</v>
      </c>
      <c r="H9" s="7" t="s">
        <v>226</v>
      </c>
      <c r="I9" s="23">
        <v>4</v>
      </c>
      <c r="J9" s="25">
        <v>8</v>
      </c>
      <c r="K9" s="23">
        <v>5</v>
      </c>
      <c r="L9" s="25">
        <v>4</v>
      </c>
      <c r="M9" s="25">
        <v>5</v>
      </c>
      <c r="N9" s="25">
        <f t="shared" si="0"/>
        <v>26</v>
      </c>
      <c r="O9" s="7">
        <f>IF(OR('Gereden wedstrijden'!$L$7=5,'Gereden wedstrijden'!$L$7=5),LARGE(I9:M9,1),0)</f>
        <v>8</v>
      </c>
      <c r="P9" s="7">
        <f>IF('Gereden wedstrijden'!$L$7=5,LARGE(I9:M9,2),0)</f>
        <v>5</v>
      </c>
      <c r="Q9" s="7">
        <f t="shared" si="1"/>
        <v>13</v>
      </c>
    </row>
    <row r="10" spans="1:18" s="7" customFormat="1" x14ac:dyDescent="0.25">
      <c r="A10" s="7">
        <v>6</v>
      </c>
      <c r="B10" s="7" t="s">
        <v>412</v>
      </c>
      <c r="C10" s="7" t="s">
        <v>377</v>
      </c>
      <c r="D10" s="7" t="s">
        <v>413</v>
      </c>
      <c r="F10" s="7" t="s">
        <v>244</v>
      </c>
      <c r="G10" s="7" t="s">
        <v>78</v>
      </c>
      <c r="H10" s="7" t="s">
        <v>226</v>
      </c>
      <c r="I10" s="25">
        <v>3</v>
      </c>
      <c r="J10" s="25">
        <v>5</v>
      </c>
      <c r="K10" s="23">
        <v>6</v>
      </c>
      <c r="L10" s="25">
        <v>8</v>
      </c>
      <c r="M10" s="25">
        <v>6</v>
      </c>
      <c r="N10" s="25">
        <f t="shared" si="0"/>
        <v>28</v>
      </c>
      <c r="O10" s="7">
        <f>IF(OR('Gereden wedstrijden'!$L$7=5,'Gereden wedstrijden'!$L$7=5),LARGE(I10:M10,1),0)</f>
        <v>8</v>
      </c>
      <c r="P10" s="7">
        <f>IF('Gereden wedstrijden'!$L$7=5,LARGE(I10:M10,2),0)</f>
        <v>6</v>
      </c>
      <c r="Q10" s="7">
        <f t="shared" si="1"/>
        <v>14</v>
      </c>
    </row>
    <row r="11" spans="1:18" s="7" customFormat="1" x14ac:dyDescent="0.25">
      <c r="A11" s="7">
        <v>7</v>
      </c>
      <c r="B11" s="7" t="s">
        <v>423</v>
      </c>
      <c r="C11" s="7" t="s">
        <v>424</v>
      </c>
      <c r="D11" s="7" t="s">
        <v>425</v>
      </c>
      <c r="F11" s="7" t="s">
        <v>244</v>
      </c>
      <c r="G11" s="7" t="s">
        <v>78</v>
      </c>
      <c r="H11" s="7" t="s">
        <v>170</v>
      </c>
      <c r="I11" s="25">
        <v>7</v>
      </c>
      <c r="J11" s="25">
        <v>6</v>
      </c>
      <c r="K11" s="23">
        <v>9</v>
      </c>
      <c r="L11" s="25">
        <v>5</v>
      </c>
      <c r="M11" s="25">
        <v>99</v>
      </c>
      <c r="N11" s="25">
        <f t="shared" si="0"/>
        <v>126</v>
      </c>
      <c r="O11" s="7">
        <f>IF(OR('Gereden wedstrijden'!$L$7=5,'Gereden wedstrijden'!$L$7=5),LARGE(I11:M11,1),0)</f>
        <v>99</v>
      </c>
      <c r="P11" s="7">
        <f>IF('Gereden wedstrijden'!$L$7=5,LARGE(I11:M11,2),0)</f>
        <v>9</v>
      </c>
      <c r="Q11" s="7">
        <f t="shared" si="1"/>
        <v>18</v>
      </c>
    </row>
    <row r="12" spans="1:18" s="7" customFormat="1" x14ac:dyDescent="0.25">
      <c r="A12" s="7">
        <v>8</v>
      </c>
      <c r="B12" s="7" t="s">
        <v>417</v>
      </c>
      <c r="C12" s="7" t="s">
        <v>418</v>
      </c>
      <c r="D12" s="7" t="s">
        <v>419</v>
      </c>
      <c r="F12" s="7" t="s">
        <v>244</v>
      </c>
      <c r="G12" s="7" t="s">
        <v>78</v>
      </c>
      <c r="H12" s="7" t="s">
        <v>97</v>
      </c>
      <c r="I12" s="25">
        <v>5</v>
      </c>
      <c r="J12" s="23">
        <v>7</v>
      </c>
      <c r="K12" s="23">
        <v>8</v>
      </c>
      <c r="L12" s="25">
        <v>99</v>
      </c>
      <c r="M12" s="25">
        <v>7</v>
      </c>
      <c r="N12" s="25">
        <f t="shared" si="0"/>
        <v>126</v>
      </c>
      <c r="O12" s="7">
        <f>IF(OR('Gereden wedstrijden'!$L$7=5,'Gereden wedstrijden'!$L$7=5),LARGE(I12:M12,1),0)</f>
        <v>99</v>
      </c>
      <c r="P12" s="7">
        <f>IF('Gereden wedstrijden'!$L$7=5,LARGE(I12:M12,2),0)</f>
        <v>8</v>
      </c>
      <c r="Q12" s="7">
        <f t="shared" si="1"/>
        <v>19</v>
      </c>
    </row>
    <row r="13" spans="1:18" s="7" customFormat="1" x14ac:dyDescent="0.25">
      <c r="A13" s="7">
        <v>9</v>
      </c>
      <c r="B13" s="7" t="s">
        <v>420</v>
      </c>
      <c r="C13" s="7" t="s">
        <v>421</v>
      </c>
      <c r="D13" s="7" t="s">
        <v>422</v>
      </c>
      <c r="F13" s="7" t="s">
        <v>244</v>
      </c>
      <c r="G13" s="7" t="s">
        <v>78</v>
      </c>
      <c r="H13" s="7" t="s">
        <v>121</v>
      </c>
      <c r="I13" s="23">
        <v>6</v>
      </c>
      <c r="J13" s="23">
        <v>9</v>
      </c>
      <c r="K13" s="23">
        <v>7</v>
      </c>
      <c r="L13" s="25">
        <v>6</v>
      </c>
      <c r="M13" s="25">
        <v>8</v>
      </c>
      <c r="N13" s="25">
        <f t="shared" si="0"/>
        <v>36</v>
      </c>
      <c r="O13" s="7">
        <f>IF(OR('Gereden wedstrijden'!$L$7=5,'Gereden wedstrijden'!$L$7=5),LARGE(I13:M13,1),0)</f>
        <v>9</v>
      </c>
      <c r="P13" s="7">
        <f>IF('Gereden wedstrijden'!$L$7=5,LARGE(I13:M13,2),0)</f>
        <v>8</v>
      </c>
      <c r="Q13" s="7">
        <f t="shared" si="1"/>
        <v>19</v>
      </c>
    </row>
    <row r="14" spans="1:18" s="7" customFormat="1" x14ac:dyDescent="0.25">
      <c r="G14" s="8"/>
      <c r="I14" s="23"/>
      <c r="J14" s="23"/>
      <c r="K14" s="25"/>
      <c r="L14" s="25"/>
      <c r="M14" s="25"/>
      <c r="N14" s="25"/>
      <c r="O14" s="7" t="e">
        <f>IF(OR('Gereden wedstrijden'!$L$7=5,'Gereden wedstrijden'!$L$7=6),LARGE(I14:M14,1),0)</f>
        <v>#NUM!</v>
      </c>
      <c r="P14" s="7">
        <f>IF('Gereden wedstrijden'!$L$7=6,LARGE(I14:M14,2),0)</f>
        <v>0</v>
      </c>
      <c r="Q14" s="7" t="e">
        <f t="shared" ref="Q14:Q58" si="2">SUM(I14:M14)-SUM(O14:P14)</f>
        <v>#NUM!</v>
      </c>
    </row>
    <row r="15" spans="1:18" s="7" customFormat="1" x14ac:dyDescent="0.25">
      <c r="A15" s="37" t="s">
        <v>616</v>
      </c>
      <c r="I15" s="23"/>
      <c r="J15" s="25"/>
      <c r="K15" s="23"/>
      <c r="L15" s="25"/>
      <c r="M15" s="25"/>
      <c r="N15" s="25"/>
      <c r="O15" s="7" t="e">
        <f>IF(OR('Gereden wedstrijden'!$L$7=5,'Gereden wedstrijden'!$L$7=6),LARGE(I15:M15,1),0)</f>
        <v>#NUM!</v>
      </c>
      <c r="P15" s="7">
        <f>IF('Gereden wedstrijden'!$L$7=6,LARGE(I15:M15,2),0)</f>
        <v>0</v>
      </c>
      <c r="Q15" s="7" t="e">
        <f t="shared" si="2"/>
        <v>#NUM!</v>
      </c>
    </row>
    <row r="16" spans="1:18" s="7" customFormat="1" x14ac:dyDescent="0.25">
      <c r="G16" s="8"/>
      <c r="I16" s="23"/>
      <c r="J16" s="25"/>
      <c r="K16" s="23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si="2"/>
        <v>#NUM!</v>
      </c>
    </row>
    <row r="17" spans="3:17" s="7" customFormat="1" x14ac:dyDescent="0.25">
      <c r="G17" s="8"/>
      <c r="I17" s="23"/>
      <c r="J17" s="25"/>
      <c r="K17" s="25"/>
      <c r="L17" s="25"/>
      <c r="M17" s="25"/>
      <c r="N17" s="25"/>
      <c r="O17" s="7" t="e">
        <f>IF(OR('Gereden wedstrijden'!$L$7=5,'Gereden wedstrijden'!$L$7=6),LARGE(I17:M17,1),0)</f>
        <v>#NUM!</v>
      </c>
      <c r="P17" s="7">
        <f>IF('Gereden wedstrijden'!$L$7=6,LARGE(I17:M17,2),0)</f>
        <v>0</v>
      </c>
      <c r="Q17" s="7" t="e">
        <f t="shared" si="2"/>
        <v>#NUM!</v>
      </c>
    </row>
    <row r="18" spans="3:17" s="7" customFormat="1" x14ac:dyDescent="0.25">
      <c r="G18" s="8"/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2"/>
        <v>#NUM!</v>
      </c>
    </row>
    <row r="19" spans="3:17" s="7" customFormat="1" x14ac:dyDescent="0.25">
      <c r="G19" s="8"/>
      <c r="I19" s="23"/>
      <c r="J19" s="25"/>
      <c r="K19" s="23"/>
      <c r="L19" s="25"/>
      <c r="M19" s="25"/>
      <c r="N19" s="25"/>
      <c r="O19" s="7" t="e">
        <f>IF(OR('Gereden wedstrijden'!$L$7=5,'Gereden wedstrijden'!$L$7=6),LARGE(I19:M19,1),0)</f>
        <v>#NUM!</v>
      </c>
      <c r="P19" s="7">
        <f>IF('Gereden wedstrijden'!$L$7=6,LARGE(I19:M19,2),0)</f>
        <v>0</v>
      </c>
      <c r="Q19" s="7" t="e">
        <f t="shared" si="2"/>
        <v>#NUM!</v>
      </c>
    </row>
    <row r="20" spans="3:17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si="2"/>
        <v>#NUM!</v>
      </c>
    </row>
    <row r="21" spans="3:17" s="7" customFormat="1" x14ac:dyDescent="0.25"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2"/>
        <v>#NUM!</v>
      </c>
    </row>
    <row r="22" spans="3:17" s="7" customFormat="1" x14ac:dyDescent="0.25"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2"/>
        <v>#NUM!</v>
      </c>
    </row>
    <row r="23" spans="3:17" s="7" customFormat="1" x14ac:dyDescent="0.25">
      <c r="G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2"/>
        <v>#NUM!</v>
      </c>
    </row>
    <row r="24" spans="3:17" s="7" customFormat="1" x14ac:dyDescent="0.25">
      <c r="C24" s="8"/>
      <c r="D24" s="8"/>
      <c r="G24" s="8"/>
      <c r="H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2"/>
        <v>#NUM!</v>
      </c>
    </row>
    <row r="25" spans="3:17" s="7" customFormat="1" x14ac:dyDescent="0.25">
      <c r="G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2"/>
        <v>#NUM!</v>
      </c>
    </row>
    <row r="26" spans="3:17" s="7" customFormat="1" x14ac:dyDescent="0.25"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2"/>
        <v>#NUM!</v>
      </c>
    </row>
    <row r="27" spans="3:17" s="7" customFormat="1" x14ac:dyDescent="0.25">
      <c r="C27" s="8"/>
      <c r="D27" s="8"/>
      <c r="G27" s="8"/>
      <c r="H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2"/>
        <v>#NUM!</v>
      </c>
    </row>
    <row r="28" spans="3:17" s="7" customFormat="1" x14ac:dyDescent="0.25"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2"/>
        <v>#NUM!</v>
      </c>
    </row>
    <row r="29" spans="3:17" s="7" customFormat="1" x14ac:dyDescent="0.25"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</row>
    <row r="30" spans="3:17" s="7" customFormat="1" x14ac:dyDescent="0.25">
      <c r="G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3:17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3:17" s="7" customFormat="1" x14ac:dyDescent="0.25">
      <c r="C32" s="8"/>
      <c r="D32" s="8"/>
      <c r="G32" s="8"/>
      <c r="H32" s="8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</row>
    <row r="33" spans="1:18" s="7" customFormat="1" x14ac:dyDescent="0.25">
      <c r="B33" s="9"/>
      <c r="C33" s="9"/>
      <c r="D33" s="9"/>
      <c r="E33" s="9"/>
      <c r="F33" s="9"/>
      <c r="G33" s="9"/>
      <c r="H33" s="9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  <c r="R33" s="9"/>
    </row>
    <row r="34" spans="1:18" s="7" customFormat="1" x14ac:dyDescent="0.25">
      <c r="B34" s="8"/>
      <c r="C34" s="8"/>
      <c r="D34" s="8"/>
      <c r="F34" s="8"/>
      <c r="G34" s="8"/>
      <c r="H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</row>
    <row r="36" spans="1:18" s="7" customFormat="1" x14ac:dyDescent="0.25">
      <c r="B36" s="9"/>
      <c r="C36" s="9"/>
      <c r="D36" s="9"/>
      <c r="E36" s="9"/>
      <c r="F36" s="9"/>
      <c r="G36" s="9"/>
      <c r="H36" s="9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  <c r="R36" s="9"/>
    </row>
    <row r="37" spans="1:18" s="7" customFormat="1" x14ac:dyDescent="0.25">
      <c r="F37" s="8"/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si="2"/>
        <v>#NUM!</v>
      </c>
    </row>
    <row r="38" spans="1:18" s="7" customFormat="1" x14ac:dyDescent="0.25">
      <c r="G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2"/>
        <v>#NUM!</v>
      </c>
    </row>
    <row r="39" spans="1:18" s="7" customFormat="1" x14ac:dyDescent="0.25">
      <c r="G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2"/>
        <v>#NUM!</v>
      </c>
    </row>
    <row r="40" spans="1:18" s="7" customFormat="1" x14ac:dyDescent="0.25">
      <c r="C40" s="8"/>
      <c r="F40" s="8"/>
      <c r="G40" s="8"/>
      <c r="H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2"/>
        <v>#NUM!</v>
      </c>
    </row>
    <row r="41" spans="1:18" s="7" customFormat="1" x14ac:dyDescent="0.25">
      <c r="G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2"/>
        <v>#NUM!</v>
      </c>
    </row>
    <row r="42" spans="1:18" s="7" customFormat="1" x14ac:dyDescent="0.25">
      <c r="C42" s="8"/>
      <c r="G42" s="8"/>
      <c r="H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2"/>
        <v>#NUM!</v>
      </c>
    </row>
    <row r="43" spans="1:18" s="7" customFormat="1" x14ac:dyDescent="0.25"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2"/>
        <v>#NUM!</v>
      </c>
    </row>
    <row r="44" spans="1:18" s="7" customFormat="1" x14ac:dyDescent="0.25"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2"/>
        <v>#NUM!</v>
      </c>
    </row>
    <row r="45" spans="1:18" s="7" customFormat="1" x14ac:dyDescent="0.25">
      <c r="C45" s="8"/>
      <c r="F45" s="8"/>
      <c r="G45" s="8"/>
      <c r="H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2"/>
        <v>#NUM!</v>
      </c>
    </row>
    <row r="46" spans="1:18" s="10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2"/>
        <v>#NUM!</v>
      </c>
      <c r="R46" s="7"/>
    </row>
    <row r="47" spans="1:18" s="10" customFormat="1" x14ac:dyDescent="0.25">
      <c r="A47" s="7"/>
      <c r="B47" s="7"/>
      <c r="C47" s="8"/>
      <c r="D47" s="8"/>
      <c r="E47" s="7"/>
      <c r="F47" s="7"/>
      <c r="G47" s="8"/>
      <c r="H47" s="8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2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2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2"/>
        <v>#NUM!</v>
      </c>
      <c r="R49" s="7"/>
    </row>
    <row r="50" spans="1:18" s="9" customFormat="1" x14ac:dyDescent="0.25">
      <c r="A50" s="7"/>
      <c r="B50" s="7"/>
      <c r="C50" s="8"/>
      <c r="D50" s="7"/>
      <c r="E50" s="7"/>
      <c r="F50" s="8"/>
      <c r="G50" s="8"/>
      <c r="H50" s="8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2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2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2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2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2"/>
        <v>#NUM!</v>
      </c>
      <c r="R54" s="7"/>
    </row>
    <row r="55" spans="1:18" s="9" customFormat="1" x14ac:dyDescent="0.25">
      <c r="A55" s="7"/>
      <c r="B55" s="7"/>
      <c r="C55" s="7"/>
      <c r="D55" s="7"/>
      <c r="E55" s="7"/>
      <c r="F55" s="7"/>
      <c r="G55" s="8"/>
      <c r="H55" s="7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2"/>
        <v>#NUM!</v>
      </c>
      <c r="R55" s="7"/>
    </row>
    <row r="56" spans="1:18" s="9" customFormat="1" x14ac:dyDescent="0.25">
      <c r="A56" s="7"/>
      <c r="B56" s="7"/>
      <c r="C56" s="7"/>
      <c r="D56" s="7"/>
      <c r="E56" s="7"/>
      <c r="F56" s="7"/>
      <c r="G56" s="8"/>
      <c r="H56" s="7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2"/>
        <v>#NUM!</v>
      </c>
      <c r="R56" s="7"/>
    </row>
    <row r="57" spans="1:18" s="9" customFormat="1" x14ac:dyDescent="0.25">
      <c r="A57" s="7"/>
      <c r="B57" s="7"/>
      <c r="C57" s="7"/>
      <c r="D57" s="7"/>
      <c r="E57" s="7"/>
      <c r="F57" s="7"/>
      <c r="G57" s="8"/>
      <c r="H57" s="7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2"/>
        <v>#NUM!</v>
      </c>
      <c r="R57" s="7"/>
    </row>
    <row r="58" spans="1:18" s="9" customFormat="1" x14ac:dyDescent="0.25">
      <c r="A58" s="7"/>
      <c r="B58" s="7"/>
      <c r="C58" s="7"/>
      <c r="D58" s="7"/>
      <c r="E58" s="7"/>
      <c r="F58" s="7"/>
      <c r="G58" s="8"/>
      <c r="H58" s="7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2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ht="12.75" x14ac:dyDescent="0.2">
      <c r="I60" s="28"/>
      <c r="J60" s="28"/>
      <c r="K60" s="28"/>
      <c r="L60" s="28"/>
      <c r="M60" s="28"/>
      <c r="N60" s="28"/>
    </row>
    <row r="61" spans="1:18" s="6" customFormat="1" ht="12.75" x14ac:dyDescent="0.2">
      <c r="I61" s="28"/>
      <c r="J61" s="28"/>
      <c r="K61" s="28"/>
      <c r="L61" s="28"/>
      <c r="M61" s="28"/>
      <c r="N61" s="28"/>
    </row>
  </sheetData>
  <sortState ref="A4:R12">
    <sortCondition ref="Q4:Q12"/>
    <sortCondition ref="M4:M1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C24" sqref="C24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3.140625" style="2" bestFit="1" customWidth="1"/>
    <col min="4" max="4" width="13.140625" style="2" bestFit="1" customWidth="1"/>
    <col min="5" max="5" width="6.140625" style="2" hidden="1" customWidth="1"/>
    <col min="6" max="6" width="4" style="2" bestFit="1" customWidth="1"/>
    <col min="7" max="7" width="4.42578125" style="2" bestFit="1" customWidth="1"/>
    <col min="8" max="8" width="22.5703125" style="2" bestFit="1" customWidth="1"/>
    <col min="9" max="11" width="12.5703125" style="27" customWidth="1"/>
    <col min="12" max="12" width="13.28515625" style="27" bestFit="1" customWidth="1"/>
    <col min="13" max="13" width="12.5703125" style="27" customWidth="1"/>
    <col min="14" max="14" width="12.5703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42315</v>
      </c>
      <c r="K2" s="24">
        <v>42329</v>
      </c>
      <c r="L2" s="24">
        <v>42350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430</v>
      </c>
      <c r="C4" s="37" t="s">
        <v>309</v>
      </c>
      <c r="D4" s="37" t="s">
        <v>431</v>
      </c>
      <c r="F4" s="37" t="s">
        <v>244</v>
      </c>
      <c r="G4" s="37" t="s">
        <v>130</v>
      </c>
      <c r="H4" s="37" t="s">
        <v>79</v>
      </c>
      <c r="I4" s="39">
        <v>1</v>
      </c>
      <c r="J4" s="40">
        <v>3</v>
      </c>
      <c r="K4" s="40">
        <v>1</v>
      </c>
      <c r="L4" s="39">
        <v>3</v>
      </c>
      <c r="M4" s="39">
        <v>1</v>
      </c>
      <c r="N4" s="39">
        <f t="shared" ref="N4:N12" si="0">SUM(I4:M4)</f>
        <v>9</v>
      </c>
      <c r="O4" s="37">
        <f>IF(OR('Gereden wedstrijden'!$L$7=5,'Gereden wedstrijden'!$L$7=5),LARGE(I4:M4,1),0)</f>
        <v>3</v>
      </c>
      <c r="P4" s="37">
        <f>IF('Gereden wedstrijden'!$L$7=5,LARGE(I4:M4,2),0)</f>
        <v>3</v>
      </c>
      <c r="Q4" s="37">
        <f t="shared" ref="Q4:Q12" si="1"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435</v>
      </c>
      <c r="C5" s="41" t="s">
        <v>436</v>
      </c>
      <c r="D5" s="41" t="s">
        <v>437</v>
      </c>
      <c r="F5" s="41" t="s">
        <v>244</v>
      </c>
      <c r="G5" s="41" t="s">
        <v>130</v>
      </c>
      <c r="H5" s="41" t="s">
        <v>314</v>
      </c>
      <c r="I5" s="44">
        <v>3</v>
      </c>
      <c r="J5" s="44">
        <v>1</v>
      </c>
      <c r="K5" s="43">
        <v>5</v>
      </c>
      <c r="L5" s="44">
        <v>2</v>
      </c>
      <c r="M5" s="44">
        <v>2</v>
      </c>
      <c r="N5" s="44">
        <f t="shared" si="0"/>
        <v>13</v>
      </c>
      <c r="O5" s="41">
        <f>IF(OR('Gereden wedstrijden'!$L$7=5,'Gereden wedstrijden'!$L$7=5),LARGE(I5:M5,1),0)</f>
        <v>5</v>
      </c>
      <c r="P5" s="41">
        <f>IF('Gereden wedstrijden'!$L$7=5,LARGE(I5:M5,2),0)</f>
        <v>3</v>
      </c>
      <c r="Q5" s="41">
        <f t="shared" si="1"/>
        <v>5</v>
      </c>
      <c r="R5" s="41" t="s">
        <v>626</v>
      </c>
    </row>
    <row r="6" spans="1:18" s="41" customFormat="1" x14ac:dyDescent="0.25">
      <c r="A6" s="41">
        <v>3</v>
      </c>
      <c r="B6" s="41" t="s">
        <v>432</v>
      </c>
      <c r="C6" s="41" t="s">
        <v>433</v>
      </c>
      <c r="D6" s="41" t="s">
        <v>434</v>
      </c>
      <c r="F6" s="41" t="s">
        <v>244</v>
      </c>
      <c r="G6" s="41" t="s">
        <v>130</v>
      </c>
      <c r="H6" s="41" t="s">
        <v>79</v>
      </c>
      <c r="I6" s="43">
        <v>2</v>
      </c>
      <c r="J6" s="44">
        <v>2</v>
      </c>
      <c r="K6" s="44">
        <v>2</v>
      </c>
      <c r="L6" s="44">
        <v>1</v>
      </c>
      <c r="M6" s="44">
        <v>3</v>
      </c>
      <c r="N6" s="44">
        <f t="shared" si="0"/>
        <v>10</v>
      </c>
      <c r="O6" s="41">
        <f>IF(OR('Gereden wedstrijden'!$L$7=5,'Gereden wedstrijden'!$L$7=5),LARGE(I6:M6,1),0)</f>
        <v>3</v>
      </c>
      <c r="P6" s="41">
        <f>IF('Gereden wedstrijden'!$L$7=5,LARGE(I6:M6,2),0)</f>
        <v>2</v>
      </c>
      <c r="Q6" s="41">
        <f t="shared" si="1"/>
        <v>5</v>
      </c>
      <c r="R6" s="41" t="s">
        <v>626</v>
      </c>
    </row>
    <row r="7" spans="1:18" s="50" customFormat="1" x14ac:dyDescent="0.25">
      <c r="I7" s="51"/>
      <c r="J7" s="52"/>
      <c r="K7" s="52"/>
      <c r="L7" s="52"/>
      <c r="M7" s="52"/>
      <c r="N7" s="52"/>
    </row>
    <row r="8" spans="1:18" s="7" customFormat="1" x14ac:dyDescent="0.25">
      <c r="A8" s="7">
        <v>4</v>
      </c>
      <c r="B8" s="7" t="s">
        <v>438</v>
      </c>
      <c r="C8" s="7" t="s">
        <v>246</v>
      </c>
      <c r="D8" s="7" t="s">
        <v>439</v>
      </c>
      <c r="F8" s="7" t="s">
        <v>244</v>
      </c>
      <c r="G8" s="7" t="s">
        <v>130</v>
      </c>
      <c r="H8" s="7" t="s">
        <v>79</v>
      </c>
      <c r="I8" s="23">
        <v>4</v>
      </c>
      <c r="J8" s="25">
        <v>5</v>
      </c>
      <c r="K8" s="23">
        <v>3</v>
      </c>
      <c r="L8" s="25">
        <v>4</v>
      </c>
      <c r="M8" s="25">
        <v>99</v>
      </c>
      <c r="N8" s="25">
        <f t="shared" si="0"/>
        <v>115</v>
      </c>
      <c r="O8" s="7">
        <f>IF(OR('Gereden wedstrijden'!$L$7=5,'Gereden wedstrijden'!$L$7=5),LARGE(I8:M8,1),0)</f>
        <v>99</v>
      </c>
      <c r="P8" s="7">
        <f>IF('Gereden wedstrijden'!$L$7=5,LARGE(I8:M8,2),0)</f>
        <v>5</v>
      </c>
      <c r="Q8" s="7">
        <f t="shared" si="1"/>
        <v>11</v>
      </c>
    </row>
    <row r="9" spans="1:18" s="7" customFormat="1" x14ac:dyDescent="0.25">
      <c r="A9" s="7">
        <v>5</v>
      </c>
      <c r="B9" s="7" t="s">
        <v>442</v>
      </c>
      <c r="C9" s="7" t="s">
        <v>443</v>
      </c>
      <c r="D9" s="7" t="s">
        <v>444</v>
      </c>
      <c r="F9" s="7" t="s">
        <v>244</v>
      </c>
      <c r="G9" s="7" t="s">
        <v>130</v>
      </c>
      <c r="H9" s="7" t="s">
        <v>97</v>
      </c>
      <c r="I9" s="23">
        <v>6</v>
      </c>
      <c r="J9" s="23">
        <v>4</v>
      </c>
      <c r="K9" s="23">
        <v>4</v>
      </c>
      <c r="L9" s="25">
        <v>5</v>
      </c>
      <c r="M9" s="25">
        <v>4</v>
      </c>
      <c r="N9" s="25">
        <f t="shared" si="0"/>
        <v>23</v>
      </c>
      <c r="O9" s="7">
        <f>IF(OR('Gereden wedstrijden'!$L$7=5,'Gereden wedstrijden'!$L$7=5),LARGE(I9:M9,1),0)</f>
        <v>6</v>
      </c>
      <c r="P9" s="7">
        <f>IF('Gereden wedstrijden'!$L$7=5,LARGE(I9:M9,2),0)</f>
        <v>5</v>
      </c>
      <c r="Q9" s="7">
        <f t="shared" si="1"/>
        <v>12</v>
      </c>
    </row>
    <row r="10" spans="1:18" s="7" customFormat="1" x14ac:dyDescent="0.25">
      <c r="A10" s="7">
        <v>6</v>
      </c>
      <c r="B10" s="7" t="s">
        <v>440</v>
      </c>
      <c r="C10" s="7" t="s">
        <v>390</v>
      </c>
      <c r="D10" s="7" t="s">
        <v>441</v>
      </c>
      <c r="F10" s="7" t="s">
        <v>244</v>
      </c>
      <c r="G10" s="7" t="s">
        <v>130</v>
      </c>
      <c r="H10" s="7" t="s">
        <v>148</v>
      </c>
      <c r="I10" s="25">
        <v>5</v>
      </c>
      <c r="J10" s="23">
        <v>99</v>
      </c>
      <c r="K10" s="23">
        <v>99</v>
      </c>
      <c r="L10" s="25">
        <v>99</v>
      </c>
      <c r="M10" s="25">
        <v>99</v>
      </c>
      <c r="N10" s="25">
        <f t="shared" si="0"/>
        <v>401</v>
      </c>
      <c r="O10" s="7">
        <f>IF(OR('Gereden wedstrijden'!$L$7=5,'Gereden wedstrijden'!$L$7=5),LARGE(I10:M10,1),0)</f>
        <v>99</v>
      </c>
      <c r="P10" s="7">
        <f>IF('Gereden wedstrijden'!$L$7=5,LARGE(I10:M10,2),0)</f>
        <v>99</v>
      </c>
      <c r="Q10" s="7">
        <f t="shared" si="1"/>
        <v>203</v>
      </c>
    </row>
    <row r="11" spans="1:18" s="7" customFormat="1" x14ac:dyDescent="0.25">
      <c r="A11" s="7">
        <v>7</v>
      </c>
      <c r="B11" s="7" t="s">
        <v>445</v>
      </c>
      <c r="C11" s="7" t="s">
        <v>446</v>
      </c>
      <c r="D11" s="7" t="s">
        <v>447</v>
      </c>
      <c r="F11" s="7" t="s">
        <v>244</v>
      </c>
      <c r="G11" s="7" t="s">
        <v>130</v>
      </c>
      <c r="H11" s="7" t="s">
        <v>114</v>
      </c>
      <c r="I11" s="25">
        <v>7</v>
      </c>
      <c r="J11" s="25">
        <v>99</v>
      </c>
      <c r="K11" s="23">
        <v>99</v>
      </c>
      <c r="L11" s="25">
        <v>99</v>
      </c>
      <c r="M11" s="25">
        <v>99</v>
      </c>
      <c r="N11" s="25">
        <f t="shared" si="0"/>
        <v>403</v>
      </c>
      <c r="O11" s="7">
        <f>IF(OR('Gereden wedstrijden'!$L$7=5,'Gereden wedstrijden'!$L$7=5),LARGE(I11:M11,1),0)</f>
        <v>99</v>
      </c>
      <c r="P11" s="7">
        <f>IF('Gereden wedstrijden'!$L$7=5,LARGE(I11:M11,2),0)</f>
        <v>99</v>
      </c>
      <c r="Q11" s="7">
        <f t="shared" si="1"/>
        <v>205</v>
      </c>
    </row>
    <row r="12" spans="1:18" s="7" customFormat="1" x14ac:dyDescent="0.25">
      <c r="A12" s="7">
        <v>8</v>
      </c>
      <c r="B12" s="7" t="s">
        <v>448</v>
      </c>
      <c r="C12" s="7" t="s">
        <v>449</v>
      </c>
      <c r="D12" s="7" t="s">
        <v>450</v>
      </c>
      <c r="F12" s="7" t="s">
        <v>244</v>
      </c>
      <c r="G12" s="7" t="s">
        <v>130</v>
      </c>
      <c r="H12" s="7" t="s">
        <v>398</v>
      </c>
      <c r="I12" s="23">
        <v>8</v>
      </c>
      <c r="J12" s="23">
        <v>99</v>
      </c>
      <c r="K12" s="23">
        <v>99</v>
      </c>
      <c r="L12" s="25">
        <v>99</v>
      </c>
      <c r="M12" s="25">
        <v>99</v>
      </c>
      <c r="N12" s="25">
        <f t="shared" si="0"/>
        <v>404</v>
      </c>
      <c r="O12" s="7">
        <f>IF(OR('Gereden wedstrijden'!$L$7=5,'Gereden wedstrijden'!$L$7=5),LARGE(I12:M12,1),0)</f>
        <v>99</v>
      </c>
      <c r="P12" s="7">
        <f>IF('Gereden wedstrijden'!$L$7=5,LARGE(I12:M12,2),0)</f>
        <v>99</v>
      </c>
      <c r="Q12" s="7">
        <f t="shared" si="1"/>
        <v>206</v>
      </c>
    </row>
    <row r="13" spans="1:18" s="7" customFormat="1" x14ac:dyDescent="0.25">
      <c r="G13" s="8"/>
      <c r="I13" s="23"/>
      <c r="J13" s="25"/>
      <c r="K13" s="23"/>
      <c r="L13" s="25"/>
      <c r="M13" s="25"/>
      <c r="N13" s="25"/>
      <c r="O13" s="7" t="e">
        <f>IF(OR('Gereden wedstrijden'!$L$7=5,'Gereden wedstrijden'!$L$7=6),LARGE(I13:M13,1),0)</f>
        <v>#NUM!</v>
      </c>
      <c r="P13" s="7">
        <f>IF('Gereden wedstrijden'!$L$7=6,LARGE(I13:M13,2),0)</f>
        <v>0</v>
      </c>
      <c r="Q13" s="7" t="e">
        <f t="shared" ref="Q13:Q36" si="2">SUM(I13:M13)-SUM(O13:P13)</f>
        <v>#NUM!</v>
      </c>
    </row>
    <row r="14" spans="1:18" s="7" customFormat="1" x14ac:dyDescent="0.25">
      <c r="A14" s="37" t="s">
        <v>618</v>
      </c>
      <c r="G14" s="8"/>
      <c r="I14" s="23"/>
      <c r="J14" s="23"/>
      <c r="K14" s="25"/>
      <c r="L14" s="25"/>
      <c r="M14" s="25"/>
      <c r="N14" s="25"/>
      <c r="O14" s="7" t="e">
        <f>IF(OR('Gereden wedstrijden'!$L$7=5,'Gereden wedstrijden'!$L$7=6),LARGE(I14:M14,1),0)</f>
        <v>#NUM!</v>
      </c>
      <c r="P14" s="7">
        <f>IF('Gereden wedstrijden'!$L$7=6,LARGE(I14:M14,2),0)</f>
        <v>0</v>
      </c>
      <c r="Q14" s="7" t="e">
        <f t="shared" si="2"/>
        <v>#NUM!</v>
      </c>
    </row>
    <row r="15" spans="1:18" s="7" customFormat="1" x14ac:dyDescent="0.25">
      <c r="G15" s="8"/>
      <c r="I15" s="23"/>
      <c r="J15" s="25"/>
      <c r="K15" s="23"/>
      <c r="L15" s="25"/>
      <c r="M15" s="25"/>
      <c r="N15" s="25"/>
      <c r="O15" s="7" t="e">
        <f>IF(OR('Gereden wedstrijden'!$L$7=5,'Gereden wedstrijden'!$L$7=6),LARGE(I15:M15,1),0)</f>
        <v>#NUM!</v>
      </c>
      <c r="P15" s="7">
        <f>IF('Gereden wedstrijden'!$L$7=6,LARGE(I15:M15,2),0)</f>
        <v>0</v>
      </c>
      <c r="Q15" s="7" t="e">
        <f t="shared" si="2"/>
        <v>#NUM!</v>
      </c>
    </row>
    <row r="16" spans="1:18" s="7" customFormat="1" x14ac:dyDescent="0.25">
      <c r="G16" s="8"/>
      <c r="I16" s="23"/>
      <c r="J16" s="25"/>
      <c r="K16" s="23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si="2"/>
        <v>#NUM!</v>
      </c>
    </row>
    <row r="17" spans="3:17" s="7" customFormat="1" x14ac:dyDescent="0.25">
      <c r="G17" s="8"/>
      <c r="I17" s="23"/>
      <c r="J17" s="25"/>
      <c r="K17" s="25"/>
      <c r="L17" s="25"/>
      <c r="M17" s="25"/>
      <c r="N17" s="25"/>
      <c r="O17" s="7" t="e">
        <f>IF(OR('Gereden wedstrijden'!$L$7=5,'Gereden wedstrijden'!$L$7=6),LARGE(I17:M17,1),0)</f>
        <v>#NUM!</v>
      </c>
      <c r="P17" s="7">
        <f>IF('Gereden wedstrijden'!$L$7=6,LARGE(I17:M17,2),0)</f>
        <v>0</v>
      </c>
      <c r="Q17" s="7" t="e">
        <f t="shared" si="2"/>
        <v>#NUM!</v>
      </c>
    </row>
    <row r="18" spans="3:17" s="7" customFormat="1" x14ac:dyDescent="0.25">
      <c r="G18" s="8"/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2"/>
        <v>#NUM!</v>
      </c>
    </row>
    <row r="19" spans="3:17" s="7" customFormat="1" x14ac:dyDescent="0.25">
      <c r="G19" s="8"/>
      <c r="I19" s="23"/>
      <c r="J19" s="25"/>
      <c r="K19" s="23"/>
      <c r="L19" s="25"/>
      <c r="M19" s="25"/>
      <c r="N19" s="25"/>
      <c r="O19" s="7" t="e">
        <f>IF(OR('Gereden wedstrijden'!$L$7=5,'Gereden wedstrijden'!$L$7=6),LARGE(I19:M19,1),0)</f>
        <v>#NUM!</v>
      </c>
      <c r="P19" s="7">
        <f>IF('Gereden wedstrijden'!$L$7=6,LARGE(I19:M19,2),0)</f>
        <v>0</v>
      </c>
      <c r="Q19" s="7" t="e">
        <f t="shared" si="2"/>
        <v>#NUM!</v>
      </c>
    </row>
    <row r="20" spans="3:17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si="2"/>
        <v>#NUM!</v>
      </c>
    </row>
    <row r="21" spans="3:17" s="7" customFormat="1" x14ac:dyDescent="0.25">
      <c r="C21" s="50"/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2"/>
        <v>#NUM!</v>
      </c>
    </row>
    <row r="22" spans="3:17" s="7" customFormat="1" x14ac:dyDescent="0.25"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2"/>
        <v>#NUM!</v>
      </c>
    </row>
    <row r="23" spans="3:17" s="7" customFormat="1" x14ac:dyDescent="0.25">
      <c r="G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2"/>
        <v>#NUM!</v>
      </c>
    </row>
    <row r="24" spans="3:17" s="7" customFormat="1" x14ac:dyDescent="0.25">
      <c r="C24" s="8"/>
      <c r="D24" s="8"/>
      <c r="G24" s="8"/>
      <c r="H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2"/>
        <v>#NUM!</v>
      </c>
    </row>
    <row r="25" spans="3:17" s="7" customFormat="1" x14ac:dyDescent="0.25">
      <c r="G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2"/>
        <v>#NUM!</v>
      </c>
    </row>
    <row r="26" spans="3:17" s="7" customFormat="1" x14ac:dyDescent="0.25"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2"/>
        <v>#NUM!</v>
      </c>
    </row>
    <row r="27" spans="3:17" s="7" customFormat="1" x14ac:dyDescent="0.25">
      <c r="C27" s="8"/>
      <c r="D27" s="8"/>
      <c r="G27" s="8"/>
      <c r="H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2"/>
        <v>#NUM!</v>
      </c>
    </row>
    <row r="28" spans="3:17" s="7" customFormat="1" x14ac:dyDescent="0.25"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2"/>
        <v>#NUM!</v>
      </c>
    </row>
    <row r="29" spans="3:17" s="7" customFormat="1" x14ac:dyDescent="0.25"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</row>
    <row r="30" spans="3:17" s="7" customFormat="1" x14ac:dyDescent="0.25">
      <c r="G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3:17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3:17" s="7" customFormat="1" x14ac:dyDescent="0.25">
      <c r="C32" s="8"/>
      <c r="D32" s="8"/>
      <c r="G32" s="8"/>
      <c r="H32" s="8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</row>
    <row r="33" spans="1:18" s="7" customFormat="1" x14ac:dyDescent="0.25">
      <c r="B33" s="9"/>
      <c r="C33" s="9"/>
      <c r="D33" s="9"/>
      <c r="E33" s="9"/>
      <c r="F33" s="9"/>
      <c r="G33" s="9"/>
      <c r="H33" s="9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  <c r="R33" s="9"/>
    </row>
    <row r="34" spans="1:18" s="7" customFormat="1" x14ac:dyDescent="0.25">
      <c r="B34" s="8"/>
      <c r="C34" s="8"/>
      <c r="D34" s="8"/>
      <c r="F34" s="8"/>
      <c r="G34" s="8"/>
      <c r="H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</row>
    <row r="36" spans="1:18" s="7" customFormat="1" x14ac:dyDescent="0.25">
      <c r="B36" s="9"/>
      <c r="C36" s="9"/>
      <c r="D36" s="9"/>
      <c r="E36" s="9"/>
      <c r="F36" s="9"/>
      <c r="G36" s="9"/>
      <c r="H36" s="9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  <c r="R36" s="9"/>
    </row>
    <row r="37" spans="1:18" s="7" customFormat="1" x14ac:dyDescent="0.25">
      <c r="F37" s="8"/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ref="Q37:Q58" si="3">SUM(I37:M37)-SUM(O37:P37)</f>
        <v>#NUM!</v>
      </c>
    </row>
    <row r="38" spans="1:18" s="7" customFormat="1" x14ac:dyDescent="0.25">
      <c r="G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3"/>
        <v>#NUM!</v>
      </c>
    </row>
    <row r="39" spans="1:18" s="7" customFormat="1" x14ac:dyDescent="0.25">
      <c r="G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3"/>
        <v>#NUM!</v>
      </c>
    </row>
    <row r="40" spans="1:18" s="7" customFormat="1" x14ac:dyDescent="0.25">
      <c r="C40" s="8"/>
      <c r="F40" s="8"/>
      <c r="G40" s="8"/>
      <c r="H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3"/>
        <v>#NUM!</v>
      </c>
    </row>
    <row r="41" spans="1:18" s="7" customFormat="1" x14ac:dyDescent="0.25">
      <c r="G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3"/>
        <v>#NUM!</v>
      </c>
    </row>
    <row r="42" spans="1:18" s="7" customFormat="1" x14ac:dyDescent="0.25">
      <c r="C42" s="8"/>
      <c r="G42" s="8"/>
      <c r="H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3"/>
        <v>#NUM!</v>
      </c>
    </row>
    <row r="43" spans="1:18" s="7" customFormat="1" x14ac:dyDescent="0.25"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3"/>
        <v>#NUM!</v>
      </c>
    </row>
    <row r="44" spans="1:18" s="7" customFormat="1" x14ac:dyDescent="0.25"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3"/>
        <v>#NUM!</v>
      </c>
    </row>
    <row r="45" spans="1:18" s="7" customFormat="1" x14ac:dyDescent="0.25">
      <c r="C45" s="8"/>
      <c r="F45" s="8"/>
      <c r="G45" s="8"/>
      <c r="H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3"/>
        <v>#NUM!</v>
      </c>
    </row>
    <row r="46" spans="1:18" s="10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3"/>
        <v>#NUM!</v>
      </c>
      <c r="R46" s="7"/>
    </row>
    <row r="47" spans="1:18" s="10" customFormat="1" x14ac:dyDescent="0.25">
      <c r="A47" s="7"/>
      <c r="B47" s="7"/>
      <c r="C47" s="8"/>
      <c r="D47" s="8"/>
      <c r="E47" s="7"/>
      <c r="F47" s="7"/>
      <c r="G47" s="8"/>
      <c r="H47" s="8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3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3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3"/>
        <v>#NUM!</v>
      </c>
      <c r="R49" s="7"/>
    </row>
    <row r="50" spans="1:18" s="9" customFormat="1" x14ac:dyDescent="0.25">
      <c r="A50" s="7"/>
      <c r="B50" s="7"/>
      <c r="C50" s="8"/>
      <c r="D50" s="7"/>
      <c r="E50" s="7"/>
      <c r="F50" s="8"/>
      <c r="G50" s="8"/>
      <c r="H50" s="8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3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3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3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3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3"/>
        <v>#NUM!</v>
      </c>
      <c r="R54" s="7"/>
    </row>
    <row r="55" spans="1:18" s="9" customFormat="1" x14ac:dyDescent="0.25">
      <c r="A55" s="7"/>
      <c r="B55" s="7"/>
      <c r="C55" s="7"/>
      <c r="D55" s="7"/>
      <c r="E55" s="7"/>
      <c r="F55" s="7"/>
      <c r="G55" s="8"/>
      <c r="H55" s="7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3"/>
        <v>#NUM!</v>
      </c>
      <c r="R55" s="7"/>
    </row>
    <row r="56" spans="1:18" s="9" customFormat="1" x14ac:dyDescent="0.25">
      <c r="A56" s="7"/>
      <c r="B56" s="7"/>
      <c r="C56" s="7"/>
      <c r="D56" s="7"/>
      <c r="E56" s="7"/>
      <c r="F56" s="7"/>
      <c r="G56" s="8"/>
      <c r="H56" s="7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3"/>
        <v>#NUM!</v>
      </c>
      <c r="R56" s="7"/>
    </row>
    <row r="57" spans="1:18" s="9" customFormat="1" x14ac:dyDescent="0.25">
      <c r="A57" s="7"/>
      <c r="B57" s="7"/>
      <c r="C57" s="7"/>
      <c r="D57" s="7"/>
      <c r="E57" s="7"/>
      <c r="F57" s="7"/>
      <c r="G57" s="8"/>
      <c r="H57" s="7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3"/>
        <v>#NUM!</v>
      </c>
      <c r="R57" s="7"/>
    </row>
    <row r="58" spans="1:18" s="9" customFormat="1" x14ac:dyDescent="0.25">
      <c r="A58" s="7"/>
      <c r="B58" s="7"/>
      <c r="C58" s="7"/>
      <c r="D58" s="7"/>
      <c r="E58" s="7"/>
      <c r="F58" s="7"/>
      <c r="G58" s="8"/>
      <c r="H58" s="7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3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ht="12.75" x14ac:dyDescent="0.2">
      <c r="I60" s="28"/>
      <c r="J60" s="28"/>
      <c r="K60" s="28"/>
      <c r="L60" s="28"/>
      <c r="M60" s="28"/>
      <c r="N60" s="28"/>
    </row>
    <row r="61" spans="1:18" s="6" customFormat="1" ht="12.75" x14ac:dyDescent="0.2">
      <c r="I61" s="28"/>
      <c r="J61" s="28"/>
      <c r="K61" s="28"/>
      <c r="L61" s="28"/>
      <c r="M61" s="28"/>
      <c r="N61" s="28"/>
    </row>
  </sheetData>
  <sortState ref="A4:R11">
    <sortCondition ref="Q4:Q11"/>
    <sortCondition ref="M4:M1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C1" workbookViewId="0">
      <selection activeCell="B4" sqref="B4:G5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5.140625" style="2" bestFit="1" customWidth="1"/>
    <col min="4" max="4" width="29" style="2" bestFit="1" customWidth="1"/>
    <col min="5" max="5" width="3.140625" style="2" customWidth="1"/>
    <col min="6" max="6" width="4" style="2" bestFit="1" customWidth="1"/>
    <col min="7" max="7" width="4.42578125" style="2" bestFit="1" customWidth="1"/>
    <col min="8" max="8" width="22.5703125" style="2" bestFit="1" customWidth="1"/>
    <col min="9" max="9" width="10.42578125" style="27" bestFit="1" customWidth="1"/>
    <col min="10" max="10" width="9.42578125" style="27" bestFit="1" customWidth="1"/>
    <col min="11" max="11" width="13.140625" style="27" bestFit="1" customWidth="1"/>
    <col min="12" max="12" width="13.2851562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551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42315</v>
      </c>
      <c r="K2" s="24">
        <v>42329</v>
      </c>
      <c r="L2" s="24">
        <v>42350</v>
      </c>
      <c r="M2" s="24">
        <v>42385</v>
      </c>
      <c r="N2" s="24"/>
      <c r="O2" s="3"/>
      <c r="P2" s="3"/>
      <c r="Q2" s="2" t="s">
        <v>609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376</v>
      </c>
      <c r="C4" s="37" t="s">
        <v>377</v>
      </c>
      <c r="D4" s="37" t="s">
        <v>378</v>
      </c>
      <c r="F4" s="37" t="s">
        <v>379</v>
      </c>
      <c r="G4" s="37" t="s">
        <v>78</v>
      </c>
      <c r="H4" s="37" t="s">
        <v>226</v>
      </c>
      <c r="I4" s="39">
        <v>1</v>
      </c>
      <c r="J4" s="40">
        <v>1</v>
      </c>
      <c r="K4" s="40">
        <v>1</v>
      </c>
      <c r="L4" s="39">
        <v>5</v>
      </c>
      <c r="M4" s="39">
        <v>1</v>
      </c>
      <c r="N4" s="39">
        <f t="shared" ref="N4:N11" si="0">SUM(I4:M4)</f>
        <v>9</v>
      </c>
      <c r="O4" s="37">
        <f>IF(OR('Gereden wedstrijden'!$L$7=5,'Gereden wedstrijden'!$L$7=5),LARGE(I4:M4,1),0)</f>
        <v>5</v>
      </c>
      <c r="P4" s="37">
        <f>IF('Gereden wedstrijden'!$L$7=5,LARGE(I4:M4,2),0)</f>
        <v>1</v>
      </c>
      <c r="Q4" s="37">
        <f t="shared" ref="Q4:Q11" si="1"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386</v>
      </c>
      <c r="C5" s="41" t="s">
        <v>387</v>
      </c>
      <c r="D5" s="41" t="s">
        <v>388</v>
      </c>
      <c r="F5" s="41" t="s">
        <v>379</v>
      </c>
      <c r="G5" s="41" t="s">
        <v>101</v>
      </c>
      <c r="H5" s="41" t="s">
        <v>137</v>
      </c>
      <c r="I5" s="43">
        <v>4</v>
      </c>
      <c r="J5" s="44">
        <v>2</v>
      </c>
      <c r="K5" s="43">
        <v>3</v>
      </c>
      <c r="L5" s="44">
        <v>1</v>
      </c>
      <c r="M5" s="44">
        <v>2</v>
      </c>
      <c r="N5" s="44">
        <f t="shared" si="0"/>
        <v>12</v>
      </c>
      <c r="O5" s="41">
        <f>IF(OR('Gereden wedstrijden'!$L$7=5,'Gereden wedstrijden'!$L$7=5),LARGE(I5:M5,1),0)</f>
        <v>4</v>
      </c>
      <c r="P5" s="41">
        <f>IF('Gereden wedstrijden'!$L$7=5,LARGE(I5:M5,2),0)</f>
        <v>3</v>
      </c>
      <c r="Q5" s="41">
        <f t="shared" si="1"/>
        <v>5</v>
      </c>
      <c r="R5" s="41" t="s">
        <v>626</v>
      </c>
    </row>
    <row r="6" spans="1:18" s="41" customFormat="1" x14ac:dyDescent="0.25">
      <c r="I6" s="43"/>
      <c r="J6" s="44"/>
      <c r="K6" s="43"/>
      <c r="L6" s="44"/>
      <c r="M6" s="44"/>
      <c r="N6" s="44"/>
    </row>
    <row r="7" spans="1:18" s="7" customFormat="1" x14ac:dyDescent="0.25">
      <c r="A7" s="7">
        <v>3</v>
      </c>
      <c r="B7" s="7" t="s">
        <v>380</v>
      </c>
      <c r="C7" s="7" t="s">
        <v>381</v>
      </c>
      <c r="D7" s="7" t="s">
        <v>382</v>
      </c>
      <c r="F7" s="7" t="s">
        <v>379</v>
      </c>
      <c r="G7" s="7" t="s">
        <v>78</v>
      </c>
      <c r="H7" s="7" t="s">
        <v>141</v>
      </c>
      <c r="I7" s="23">
        <v>2</v>
      </c>
      <c r="J7" s="25">
        <v>3</v>
      </c>
      <c r="K7" s="25">
        <v>4</v>
      </c>
      <c r="L7" s="25">
        <v>3</v>
      </c>
      <c r="M7" s="25">
        <v>4</v>
      </c>
      <c r="N7" s="25">
        <f t="shared" si="0"/>
        <v>16</v>
      </c>
      <c r="O7" s="7">
        <f>IF(OR('Gereden wedstrijden'!$L$7=5,'Gereden wedstrijden'!$L$7=5),LARGE(I7:M7,1),0)</f>
        <v>4</v>
      </c>
      <c r="P7" s="7">
        <f>IF('Gereden wedstrijden'!$L$7=5,LARGE(I7:M7,2),0)</f>
        <v>4</v>
      </c>
      <c r="Q7" s="7">
        <f t="shared" si="1"/>
        <v>8</v>
      </c>
    </row>
    <row r="8" spans="1:18" s="7" customFormat="1" x14ac:dyDescent="0.25">
      <c r="A8" s="7">
        <v>4</v>
      </c>
      <c r="B8" s="7" t="s">
        <v>582</v>
      </c>
      <c r="C8" s="7" t="s">
        <v>583</v>
      </c>
      <c r="D8" s="7" t="s">
        <v>584</v>
      </c>
      <c r="F8" s="7" t="s">
        <v>379</v>
      </c>
      <c r="G8" s="8" t="s">
        <v>101</v>
      </c>
      <c r="H8" s="7" t="s">
        <v>121</v>
      </c>
      <c r="I8" s="25">
        <v>99</v>
      </c>
      <c r="J8" s="23">
        <v>99</v>
      </c>
      <c r="K8" s="23">
        <v>2</v>
      </c>
      <c r="L8" s="25">
        <v>4</v>
      </c>
      <c r="M8" s="25">
        <v>3</v>
      </c>
      <c r="N8" s="25">
        <f t="shared" si="0"/>
        <v>207</v>
      </c>
      <c r="O8" s="7">
        <f>IF(OR('Gereden wedstrijden'!$L$7=5,'Gereden wedstrijden'!$L$7=5),LARGE(I8:M8,1),0)</f>
        <v>99</v>
      </c>
      <c r="P8" s="7">
        <f>IF('Gereden wedstrijden'!$L$7=5,LARGE(I8:M8,2),0)</f>
        <v>99</v>
      </c>
      <c r="Q8" s="7">
        <f t="shared" si="1"/>
        <v>9</v>
      </c>
    </row>
    <row r="9" spans="1:18" s="7" customFormat="1" x14ac:dyDescent="0.25">
      <c r="A9" s="7">
        <v>5</v>
      </c>
      <c r="B9" s="7" t="s">
        <v>389</v>
      </c>
      <c r="C9" s="7" t="s">
        <v>390</v>
      </c>
      <c r="D9" s="7" t="s">
        <v>391</v>
      </c>
      <c r="F9" s="7" t="s">
        <v>379</v>
      </c>
      <c r="G9" s="7" t="s">
        <v>78</v>
      </c>
      <c r="H9" s="7" t="s">
        <v>148</v>
      </c>
      <c r="I9" s="25">
        <v>5</v>
      </c>
      <c r="J9" s="23">
        <v>4</v>
      </c>
      <c r="K9" s="23">
        <v>99</v>
      </c>
      <c r="L9" s="25">
        <v>99</v>
      </c>
      <c r="M9" s="25">
        <v>99</v>
      </c>
      <c r="N9" s="25">
        <f t="shared" si="0"/>
        <v>306</v>
      </c>
      <c r="O9" s="7">
        <f>IF(OR('Gereden wedstrijden'!$L$7=5,'Gereden wedstrijden'!$L$7=5),LARGE(I9:M9,1),0)</f>
        <v>99</v>
      </c>
      <c r="P9" s="7">
        <f>IF('Gereden wedstrijden'!$L$7=5,LARGE(I9:M9,2),0)</f>
        <v>99</v>
      </c>
      <c r="Q9" s="7">
        <f t="shared" si="1"/>
        <v>108</v>
      </c>
    </row>
    <row r="10" spans="1:18" s="7" customFormat="1" x14ac:dyDescent="0.25">
      <c r="A10" s="7">
        <v>6</v>
      </c>
      <c r="B10" s="7" t="s">
        <v>607</v>
      </c>
      <c r="C10" s="7" t="s">
        <v>583</v>
      </c>
      <c r="D10" s="7" t="s">
        <v>608</v>
      </c>
      <c r="F10" s="7" t="s">
        <v>379</v>
      </c>
      <c r="G10" s="8" t="s">
        <v>78</v>
      </c>
      <c r="H10" s="7" t="s">
        <v>121</v>
      </c>
      <c r="I10" s="23">
        <v>99</v>
      </c>
      <c r="J10" s="25">
        <v>99</v>
      </c>
      <c r="K10" s="23">
        <v>99</v>
      </c>
      <c r="L10" s="25">
        <v>2</v>
      </c>
      <c r="M10" s="25">
        <v>99</v>
      </c>
      <c r="N10" s="25">
        <f t="shared" si="0"/>
        <v>398</v>
      </c>
      <c r="O10" s="7">
        <f>IF(OR('Gereden wedstrijden'!$L$7=5,'Gereden wedstrijden'!$L$7=5),LARGE(I10:M10,1),0)</f>
        <v>99</v>
      </c>
      <c r="P10" s="7">
        <f>IF('Gereden wedstrijden'!$L$7=5,LARGE(I10:M10,2),0)</f>
        <v>99</v>
      </c>
      <c r="Q10" s="7">
        <f t="shared" si="1"/>
        <v>200</v>
      </c>
    </row>
    <row r="11" spans="1:18" s="7" customFormat="1" x14ac:dyDescent="0.25">
      <c r="A11" s="7">
        <v>7</v>
      </c>
      <c r="B11" s="7" t="s">
        <v>383</v>
      </c>
      <c r="C11" s="7" t="s">
        <v>384</v>
      </c>
      <c r="D11" s="7" t="s">
        <v>385</v>
      </c>
      <c r="F11" s="7" t="s">
        <v>379</v>
      </c>
      <c r="G11" s="7" t="s">
        <v>78</v>
      </c>
      <c r="H11" s="7" t="s">
        <v>97</v>
      </c>
      <c r="I11" s="25">
        <v>3</v>
      </c>
      <c r="J11" s="25">
        <v>99</v>
      </c>
      <c r="K11" s="23">
        <v>99</v>
      </c>
      <c r="L11" s="25">
        <v>99</v>
      </c>
      <c r="M11" s="25">
        <v>99</v>
      </c>
      <c r="N11" s="25">
        <f t="shared" si="0"/>
        <v>399</v>
      </c>
      <c r="O11" s="7">
        <f>IF(OR('Gereden wedstrijden'!$L$7=5,'Gereden wedstrijden'!$L$7=5),LARGE(I11:M11,1),0)</f>
        <v>99</v>
      </c>
      <c r="P11" s="7">
        <f>IF('Gereden wedstrijden'!$L$7=5,LARGE(I11:M11,2),0)</f>
        <v>99</v>
      </c>
      <c r="Q11" s="7">
        <f t="shared" si="1"/>
        <v>201</v>
      </c>
    </row>
    <row r="12" spans="1:18" s="7" customFormat="1" x14ac:dyDescent="0.25">
      <c r="G12" s="8"/>
      <c r="I12" s="25"/>
      <c r="J12" s="23"/>
      <c r="K12" s="23"/>
      <c r="L12" s="25"/>
      <c r="M12" s="25"/>
      <c r="N12" s="25"/>
      <c r="O12" s="7" t="e">
        <f>IF(OR('Gereden wedstrijden'!$L$7=5,'Gereden wedstrijden'!$L$7=6),LARGE(I12:M12,1),0)</f>
        <v>#NUM!</v>
      </c>
      <c r="P12" s="7">
        <f>IF('Gereden wedstrijden'!$L$7=6,LARGE(I12:M12,2),0)</f>
        <v>0</v>
      </c>
      <c r="Q12" s="7" t="e">
        <f t="shared" ref="Q12:Q36" si="2">SUM(I12:M12)-SUM(O12:P12)</f>
        <v>#NUM!</v>
      </c>
    </row>
    <row r="13" spans="1:18" s="7" customFormat="1" x14ac:dyDescent="0.25">
      <c r="A13" s="37" t="s">
        <v>619</v>
      </c>
      <c r="I13" s="23"/>
      <c r="J13" s="25"/>
      <c r="K13" s="23"/>
      <c r="L13" s="25"/>
      <c r="M13" s="25"/>
      <c r="N13" s="25"/>
      <c r="O13" s="7" t="e">
        <f>IF(OR('Gereden wedstrijden'!$L$7=5,'Gereden wedstrijden'!$L$7=6),LARGE(I13:M13,1),0)</f>
        <v>#NUM!</v>
      </c>
      <c r="P13" s="7">
        <f>IF('Gereden wedstrijden'!$L$7=6,LARGE(I13:M13,2),0)</f>
        <v>0</v>
      </c>
      <c r="Q13" s="7" t="e">
        <f t="shared" si="2"/>
        <v>#NUM!</v>
      </c>
    </row>
    <row r="14" spans="1:18" s="7" customFormat="1" x14ac:dyDescent="0.25">
      <c r="G14" s="8"/>
      <c r="I14" s="23"/>
      <c r="J14" s="23"/>
      <c r="K14" s="25"/>
      <c r="L14" s="25"/>
      <c r="M14" s="25"/>
      <c r="N14" s="25"/>
      <c r="O14" s="7" t="e">
        <f>IF(OR('Gereden wedstrijden'!$L$7=5,'Gereden wedstrijden'!$L$7=6),LARGE(I14:M14,1),0)</f>
        <v>#NUM!</v>
      </c>
      <c r="P14" s="7">
        <f>IF('Gereden wedstrijden'!$L$7=6,LARGE(I14:M14,2),0)</f>
        <v>0</v>
      </c>
      <c r="Q14" s="7" t="e">
        <f t="shared" si="2"/>
        <v>#NUM!</v>
      </c>
    </row>
    <row r="15" spans="1:18" s="7" customFormat="1" x14ac:dyDescent="0.25">
      <c r="G15" s="8"/>
      <c r="I15" s="23"/>
      <c r="J15" s="25"/>
      <c r="K15" s="23"/>
      <c r="L15" s="25"/>
      <c r="M15" s="25"/>
      <c r="N15" s="25"/>
      <c r="O15" s="7" t="e">
        <f>IF(OR('Gereden wedstrijden'!$L$7=5,'Gereden wedstrijden'!$L$7=6),LARGE(I15:M15,1),0)</f>
        <v>#NUM!</v>
      </c>
      <c r="P15" s="7">
        <f>IF('Gereden wedstrijden'!$L$7=6,LARGE(I15:M15,2),0)</f>
        <v>0</v>
      </c>
      <c r="Q15" s="7" t="e">
        <f t="shared" si="2"/>
        <v>#NUM!</v>
      </c>
    </row>
    <row r="16" spans="1:18" s="7" customFormat="1" x14ac:dyDescent="0.25">
      <c r="G16" s="8"/>
      <c r="I16" s="23"/>
      <c r="J16" s="25"/>
      <c r="K16" s="23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si="2"/>
        <v>#NUM!</v>
      </c>
    </row>
    <row r="17" spans="3:17" s="7" customFormat="1" x14ac:dyDescent="0.25">
      <c r="G17" s="8"/>
      <c r="I17" s="23"/>
      <c r="J17" s="25"/>
      <c r="K17" s="25"/>
      <c r="L17" s="25"/>
      <c r="M17" s="25"/>
      <c r="N17" s="25"/>
      <c r="O17" s="7" t="e">
        <f>IF(OR('Gereden wedstrijden'!$L$7=5,'Gereden wedstrijden'!$L$7=6),LARGE(I17:M17,1),0)</f>
        <v>#NUM!</v>
      </c>
      <c r="P17" s="7">
        <f>IF('Gereden wedstrijden'!$L$7=6,LARGE(I17:M17,2),0)</f>
        <v>0</v>
      </c>
      <c r="Q17" s="7" t="e">
        <f t="shared" si="2"/>
        <v>#NUM!</v>
      </c>
    </row>
    <row r="18" spans="3:17" s="7" customFormat="1" x14ac:dyDescent="0.25">
      <c r="G18" s="8"/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2"/>
        <v>#NUM!</v>
      </c>
    </row>
    <row r="19" spans="3:17" s="7" customFormat="1" x14ac:dyDescent="0.25">
      <c r="G19" s="8"/>
      <c r="I19" s="23"/>
      <c r="J19" s="25"/>
      <c r="K19" s="23"/>
      <c r="L19" s="25"/>
      <c r="M19" s="25"/>
      <c r="N19" s="25"/>
      <c r="O19" s="7" t="e">
        <f>IF(OR('Gereden wedstrijden'!$L$7=5,'Gereden wedstrijden'!$L$7=6),LARGE(I19:M19,1),0)</f>
        <v>#NUM!</v>
      </c>
      <c r="P19" s="7">
        <f>IF('Gereden wedstrijden'!$L$7=6,LARGE(I19:M19,2),0)</f>
        <v>0</v>
      </c>
      <c r="Q19" s="7" t="e">
        <f t="shared" si="2"/>
        <v>#NUM!</v>
      </c>
    </row>
    <row r="20" spans="3:17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si="2"/>
        <v>#NUM!</v>
      </c>
    </row>
    <row r="21" spans="3:17" s="7" customFormat="1" x14ac:dyDescent="0.25"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2"/>
        <v>#NUM!</v>
      </c>
    </row>
    <row r="22" spans="3:17" s="7" customFormat="1" x14ac:dyDescent="0.25"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2"/>
        <v>#NUM!</v>
      </c>
    </row>
    <row r="23" spans="3:17" s="7" customFormat="1" x14ac:dyDescent="0.25">
      <c r="G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2"/>
        <v>#NUM!</v>
      </c>
    </row>
    <row r="24" spans="3:17" s="7" customFormat="1" x14ac:dyDescent="0.25">
      <c r="C24" s="8"/>
      <c r="D24" s="8"/>
      <c r="G24" s="8"/>
      <c r="H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2"/>
        <v>#NUM!</v>
      </c>
    </row>
    <row r="25" spans="3:17" s="7" customFormat="1" x14ac:dyDescent="0.25">
      <c r="G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2"/>
        <v>#NUM!</v>
      </c>
    </row>
    <row r="26" spans="3:17" s="7" customFormat="1" x14ac:dyDescent="0.25"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2"/>
        <v>#NUM!</v>
      </c>
    </row>
    <row r="27" spans="3:17" s="7" customFormat="1" x14ac:dyDescent="0.25">
      <c r="C27" s="8"/>
      <c r="D27" s="8"/>
      <c r="G27" s="8"/>
      <c r="H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2"/>
        <v>#NUM!</v>
      </c>
    </row>
    <row r="28" spans="3:17" s="7" customFormat="1" x14ac:dyDescent="0.25"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2"/>
        <v>#NUM!</v>
      </c>
    </row>
    <row r="29" spans="3:17" s="7" customFormat="1" x14ac:dyDescent="0.25"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2"/>
        <v>#NUM!</v>
      </c>
    </row>
    <row r="30" spans="3:17" s="7" customFormat="1" x14ac:dyDescent="0.25">
      <c r="G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2"/>
        <v>#NUM!</v>
      </c>
    </row>
    <row r="31" spans="3:17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2"/>
        <v>#NUM!</v>
      </c>
    </row>
    <row r="32" spans="3:17" s="7" customFormat="1" x14ac:dyDescent="0.25">
      <c r="C32" s="8"/>
      <c r="D32" s="8"/>
      <c r="G32" s="8"/>
      <c r="H32" s="8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2"/>
        <v>#NUM!</v>
      </c>
    </row>
    <row r="33" spans="1:18" s="7" customFormat="1" x14ac:dyDescent="0.25">
      <c r="B33" s="9"/>
      <c r="C33" s="9"/>
      <c r="D33" s="9"/>
      <c r="E33" s="9"/>
      <c r="F33" s="9"/>
      <c r="G33" s="9"/>
      <c r="H33" s="9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2"/>
        <v>#NUM!</v>
      </c>
      <c r="R33" s="9"/>
    </row>
    <row r="34" spans="1:18" s="7" customFormat="1" x14ac:dyDescent="0.25">
      <c r="B34" s="8"/>
      <c r="C34" s="8"/>
      <c r="D34" s="8"/>
      <c r="F34" s="8"/>
      <c r="G34" s="8"/>
      <c r="H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2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2"/>
        <v>#NUM!</v>
      </c>
    </row>
    <row r="36" spans="1:18" s="7" customFormat="1" x14ac:dyDescent="0.25">
      <c r="B36" s="9"/>
      <c r="C36" s="9"/>
      <c r="D36" s="9"/>
      <c r="E36" s="9"/>
      <c r="F36" s="9"/>
      <c r="G36" s="9"/>
      <c r="H36" s="9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2"/>
        <v>#NUM!</v>
      </c>
      <c r="R36" s="9"/>
    </row>
    <row r="37" spans="1:18" s="7" customFormat="1" x14ac:dyDescent="0.25">
      <c r="F37" s="8"/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ref="Q37:Q58" si="3">SUM(I37:M37)-SUM(O37:P37)</f>
        <v>#NUM!</v>
      </c>
    </row>
    <row r="38" spans="1:18" s="7" customFormat="1" x14ac:dyDescent="0.25">
      <c r="G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3"/>
        <v>#NUM!</v>
      </c>
    </row>
    <row r="39" spans="1:18" s="7" customFormat="1" x14ac:dyDescent="0.25">
      <c r="G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3"/>
        <v>#NUM!</v>
      </c>
    </row>
    <row r="40" spans="1:18" s="7" customFormat="1" x14ac:dyDescent="0.25">
      <c r="C40" s="8"/>
      <c r="F40" s="8"/>
      <c r="G40" s="8"/>
      <c r="H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3"/>
        <v>#NUM!</v>
      </c>
    </row>
    <row r="41" spans="1:18" s="7" customFormat="1" x14ac:dyDescent="0.25">
      <c r="G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3"/>
        <v>#NUM!</v>
      </c>
    </row>
    <row r="42" spans="1:18" s="7" customFormat="1" x14ac:dyDescent="0.25">
      <c r="C42" s="8"/>
      <c r="G42" s="8"/>
      <c r="H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3"/>
        <v>#NUM!</v>
      </c>
    </row>
    <row r="43" spans="1:18" s="7" customFormat="1" x14ac:dyDescent="0.25"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3"/>
        <v>#NUM!</v>
      </c>
    </row>
    <row r="44" spans="1:18" s="7" customFormat="1" x14ac:dyDescent="0.25"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3"/>
        <v>#NUM!</v>
      </c>
    </row>
    <row r="45" spans="1:18" s="7" customFormat="1" x14ac:dyDescent="0.25">
      <c r="C45" s="8"/>
      <c r="F45" s="8"/>
      <c r="G45" s="8"/>
      <c r="H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3"/>
        <v>#NUM!</v>
      </c>
    </row>
    <row r="46" spans="1:18" s="10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3"/>
        <v>#NUM!</v>
      </c>
      <c r="R46" s="7"/>
    </row>
    <row r="47" spans="1:18" s="10" customFormat="1" x14ac:dyDescent="0.25">
      <c r="A47" s="7"/>
      <c r="B47" s="7"/>
      <c r="C47" s="8"/>
      <c r="D47" s="8"/>
      <c r="E47" s="7"/>
      <c r="F47" s="7"/>
      <c r="G47" s="8"/>
      <c r="H47" s="8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3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3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3"/>
        <v>#NUM!</v>
      </c>
      <c r="R49" s="7"/>
    </row>
    <row r="50" spans="1:18" s="9" customFormat="1" x14ac:dyDescent="0.25">
      <c r="A50" s="7"/>
      <c r="B50" s="7"/>
      <c r="C50" s="8"/>
      <c r="D50" s="7"/>
      <c r="E50" s="7"/>
      <c r="F50" s="8"/>
      <c r="G50" s="8"/>
      <c r="H50" s="8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3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3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3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3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3"/>
        <v>#NUM!</v>
      </c>
      <c r="R54" s="7"/>
    </row>
    <row r="55" spans="1:18" s="9" customFormat="1" x14ac:dyDescent="0.25">
      <c r="A55" s="7"/>
      <c r="B55" s="7"/>
      <c r="C55" s="7"/>
      <c r="D55" s="7"/>
      <c r="E55" s="7"/>
      <c r="F55" s="7"/>
      <c r="G55" s="8"/>
      <c r="H55" s="7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3"/>
        <v>#NUM!</v>
      </c>
      <c r="R55" s="7"/>
    </row>
    <row r="56" spans="1:18" s="9" customFormat="1" x14ac:dyDescent="0.25">
      <c r="A56" s="7"/>
      <c r="B56" s="7"/>
      <c r="C56" s="7"/>
      <c r="D56" s="7"/>
      <c r="E56" s="7"/>
      <c r="F56" s="7"/>
      <c r="G56" s="8"/>
      <c r="H56" s="7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3"/>
        <v>#NUM!</v>
      </c>
      <c r="R56" s="7"/>
    </row>
    <row r="57" spans="1:18" s="9" customFormat="1" x14ac:dyDescent="0.25">
      <c r="A57" s="7"/>
      <c r="B57" s="7"/>
      <c r="C57" s="7"/>
      <c r="D57" s="7"/>
      <c r="E57" s="7"/>
      <c r="F57" s="7"/>
      <c r="G57" s="8"/>
      <c r="H57" s="7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3"/>
        <v>#NUM!</v>
      </c>
      <c r="R57" s="7"/>
    </row>
    <row r="58" spans="1:18" s="9" customFormat="1" x14ac:dyDescent="0.25">
      <c r="A58" s="7"/>
      <c r="B58" s="7"/>
      <c r="C58" s="7"/>
      <c r="D58" s="7"/>
      <c r="E58" s="7"/>
      <c r="F58" s="7"/>
      <c r="G58" s="8"/>
      <c r="H58" s="7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3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ht="12.75" x14ac:dyDescent="0.2">
      <c r="I60" s="28"/>
      <c r="J60" s="28"/>
      <c r="K60" s="28"/>
      <c r="L60" s="28"/>
      <c r="M60" s="28"/>
      <c r="N60" s="28"/>
    </row>
    <row r="61" spans="1:18" s="6" customFormat="1" ht="12.75" x14ac:dyDescent="0.2">
      <c r="I61" s="28"/>
      <c r="J61" s="28"/>
      <c r="K61" s="28"/>
      <c r="L61" s="28"/>
      <c r="M61" s="28"/>
      <c r="N61" s="28"/>
    </row>
  </sheetData>
  <sortState ref="A4:R10">
    <sortCondition ref="Q4:Q10"/>
    <sortCondition ref="M4:M1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6" sqref="A6:R6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24.5703125" style="2" bestFit="1" customWidth="1"/>
    <col min="4" max="4" width="7.5703125" style="2" bestFit="1" customWidth="1"/>
    <col min="5" max="5" width="6.140625" style="2" hidden="1" customWidth="1"/>
    <col min="6" max="6" width="4" style="2" bestFit="1" customWidth="1"/>
    <col min="7" max="7" width="4.42578125" style="2" bestFit="1" customWidth="1"/>
    <col min="8" max="8" width="27.140625" style="2" bestFit="1" customWidth="1"/>
    <col min="9" max="9" width="10.42578125" style="27" bestFit="1" customWidth="1"/>
    <col min="10" max="10" width="9.42578125" style="27" bestFit="1" customWidth="1"/>
    <col min="11" max="11" width="12.5703125" style="27" customWidth="1"/>
    <col min="12" max="12" width="13.28515625" style="27" bestFit="1" customWidth="1"/>
    <col min="13" max="13" width="9.42578125" style="27" bestFit="1" customWidth="1"/>
    <col min="14" max="14" width="9.42578125" style="27" hidden="1" customWidth="1"/>
    <col min="15" max="16" width="11.7109375" style="2" hidden="1" customWidth="1" outlineLevel="1"/>
    <col min="17" max="17" width="7.42578125" style="2" customWidth="1" collapsed="1"/>
    <col min="18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24" t="s">
        <v>149</v>
      </c>
      <c r="J1" s="29" t="s">
        <v>36</v>
      </c>
      <c r="K1" s="29" t="s">
        <v>581</v>
      </c>
      <c r="L1" s="29" t="s">
        <v>511</v>
      </c>
      <c r="M1" s="29" t="s">
        <v>622</v>
      </c>
      <c r="N1" s="29"/>
      <c r="O1" s="1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24">
        <v>42302</v>
      </c>
      <c r="J2" s="24">
        <v>42315</v>
      </c>
      <c r="K2" s="24">
        <v>42329</v>
      </c>
      <c r="L2" s="24">
        <v>42350</v>
      </c>
      <c r="M2" s="24">
        <v>42385</v>
      </c>
      <c r="N2" s="24"/>
      <c r="O2" s="3"/>
      <c r="P2" s="3"/>
      <c r="Q2" s="2" t="s">
        <v>610</v>
      </c>
    </row>
    <row r="3" spans="1:18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512</v>
      </c>
      <c r="O3" s="5" t="s">
        <v>15</v>
      </c>
      <c r="P3" s="5" t="s">
        <v>16</v>
      </c>
      <c r="Q3" s="1" t="s">
        <v>14</v>
      </c>
    </row>
    <row r="4" spans="1:18" s="37" customFormat="1" x14ac:dyDescent="0.25">
      <c r="A4" s="37">
        <v>1</v>
      </c>
      <c r="B4" s="37" t="s">
        <v>399</v>
      </c>
      <c r="C4" s="37" t="s">
        <v>400</v>
      </c>
      <c r="D4" s="37" t="s">
        <v>401</v>
      </c>
      <c r="F4" s="37" t="s">
        <v>379</v>
      </c>
      <c r="G4" s="37" t="s">
        <v>130</v>
      </c>
      <c r="H4" s="37" t="s">
        <v>102</v>
      </c>
      <c r="I4" s="40">
        <v>3</v>
      </c>
      <c r="J4" s="39">
        <v>1</v>
      </c>
      <c r="K4" s="40">
        <v>1</v>
      </c>
      <c r="L4" s="39">
        <v>2</v>
      </c>
      <c r="M4" s="39">
        <v>1</v>
      </c>
      <c r="N4" s="39">
        <f>SUM(I4:M4)</f>
        <v>8</v>
      </c>
      <c r="O4" s="37">
        <f>IF(OR('Gereden wedstrijden'!$L$7=5,'Gereden wedstrijden'!$L$7=5),LARGE(I4:M4,1),0)</f>
        <v>3</v>
      </c>
      <c r="P4" s="37">
        <f>IF('Gereden wedstrijden'!$L$7=5,LARGE(I4:M4,2),0)</f>
        <v>2</v>
      </c>
      <c r="Q4" s="37">
        <f>SUM(I4:M4)-SUM(O4:P4)</f>
        <v>3</v>
      </c>
      <c r="R4" s="37" t="s">
        <v>625</v>
      </c>
    </row>
    <row r="5" spans="1:18" s="41" customFormat="1" x14ac:dyDescent="0.25">
      <c r="A5" s="41">
        <v>2</v>
      </c>
      <c r="B5" s="41" t="s">
        <v>392</v>
      </c>
      <c r="C5" s="41" t="s">
        <v>393</v>
      </c>
      <c r="D5" s="41" t="s">
        <v>394</v>
      </c>
      <c r="F5" s="41" t="s">
        <v>379</v>
      </c>
      <c r="G5" s="41" t="s">
        <v>130</v>
      </c>
      <c r="H5" s="41" t="s">
        <v>200</v>
      </c>
      <c r="I5" s="44">
        <v>1</v>
      </c>
      <c r="J5" s="43">
        <v>3</v>
      </c>
      <c r="K5" s="43">
        <v>3</v>
      </c>
      <c r="L5" s="44">
        <v>1</v>
      </c>
      <c r="M5" s="44">
        <v>3</v>
      </c>
      <c r="N5" s="44">
        <f>SUM(I5:M5)</f>
        <v>11</v>
      </c>
      <c r="O5" s="41">
        <f>IF(OR('Gereden wedstrijden'!$L$7=5,'Gereden wedstrijden'!$L$7=5),LARGE(I5:M5,1),0)</f>
        <v>3</v>
      </c>
      <c r="P5" s="41">
        <f>IF('Gereden wedstrijden'!$L$7=5,LARGE(I5:M5,2),0)</f>
        <v>3</v>
      </c>
      <c r="Q5" s="41">
        <f>SUM(I5:M5)-SUM(O5:P5)</f>
        <v>5</v>
      </c>
      <c r="R5" s="41" t="s">
        <v>626</v>
      </c>
    </row>
    <row r="6" spans="1:18" s="50" customFormat="1" x14ac:dyDescent="0.25">
      <c r="A6" s="63">
        <v>3</v>
      </c>
      <c r="B6" s="63" t="s">
        <v>402</v>
      </c>
      <c r="C6" s="63" t="s">
        <v>403</v>
      </c>
      <c r="D6" s="63" t="s">
        <v>404</v>
      </c>
      <c r="E6" s="63"/>
      <c r="F6" s="63" t="s">
        <v>379</v>
      </c>
      <c r="G6" s="63" t="s">
        <v>130</v>
      </c>
      <c r="H6" s="63" t="s">
        <v>180</v>
      </c>
      <c r="I6" s="64">
        <v>4</v>
      </c>
      <c r="J6" s="65">
        <v>2</v>
      </c>
      <c r="K6" s="64">
        <v>2</v>
      </c>
      <c r="L6" s="65">
        <v>3</v>
      </c>
      <c r="M6" s="65">
        <v>2</v>
      </c>
      <c r="N6" s="65">
        <f>SUM(I6:M6)</f>
        <v>13</v>
      </c>
      <c r="O6" s="63">
        <f>IF(OR('Gereden wedstrijden'!$L$7=5,'Gereden wedstrijden'!$L$7=5),LARGE(I6:M6,1),0)</f>
        <v>4</v>
      </c>
      <c r="P6" s="63">
        <f>IF('Gereden wedstrijden'!$L$7=5,LARGE(I6:M6,2),0)</f>
        <v>3</v>
      </c>
      <c r="Q6" s="63">
        <f>SUM(I6:M6)-SUM(O6:P6)</f>
        <v>6</v>
      </c>
      <c r="R6" s="63" t="s">
        <v>658</v>
      </c>
    </row>
    <row r="7" spans="1:18" s="63" customFormat="1" x14ac:dyDescent="0.25"/>
    <row r="8" spans="1:18" s="7" customFormat="1" x14ac:dyDescent="0.25">
      <c r="A8" s="7">
        <v>4</v>
      </c>
      <c r="B8" s="7" t="s">
        <v>395</v>
      </c>
      <c r="C8" s="7" t="s">
        <v>396</v>
      </c>
      <c r="D8" s="7" t="s">
        <v>397</v>
      </c>
      <c r="F8" s="7" t="s">
        <v>379</v>
      </c>
      <c r="G8" s="7" t="s">
        <v>130</v>
      </c>
      <c r="H8" s="7" t="s">
        <v>398</v>
      </c>
      <c r="I8" s="23">
        <v>2</v>
      </c>
      <c r="J8" s="25">
        <v>99</v>
      </c>
      <c r="K8" s="23">
        <v>99</v>
      </c>
      <c r="L8" s="25">
        <v>99</v>
      </c>
      <c r="M8" s="25">
        <v>99</v>
      </c>
      <c r="N8" s="25">
        <f>SUM(I8:M8)</f>
        <v>398</v>
      </c>
      <c r="O8" s="7">
        <f>IF(OR('Gereden wedstrijden'!$L$7=5,'Gereden wedstrijden'!$L$7=5),LARGE(I8:M8,1),0)</f>
        <v>99</v>
      </c>
      <c r="P8" s="7">
        <f>IF('Gereden wedstrijden'!$L$7=5,LARGE(I8:M8,2),0)</f>
        <v>99</v>
      </c>
      <c r="Q8" s="7">
        <f>SUM(I8:M8)-SUM(O8:P8)</f>
        <v>200</v>
      </c>
    </row>
    <row r="9" spans="1:18" s="7" customFormat="1" x14ac:dyDescent="0.25">
      <c r="I9" s="23"/>
      <c r="J9" s="23"/>
      <c r="K9" s="23"/>
      <c r="L9" s="25"/>
      <c r="M9" s="25"/>
      <c r="N9" s="25"/>
      <c r="O9" s="7" t="e">
        <f>IF(OR('Gereden wedstrijden'!$L$7=5,'Gereden wedstrijden'!$L$7=6),LARGE(I9:M9,1),0)</f>
        <v>#NUM!</v>
      </c>
      <c r="P9" s="7">
        <f>IF('Gereden wedstrijden'!$L$7=6,LARGE(I9:M9,2),0)</f>
        <v>0</v>
      </c>
      <c r="Q9" s="7" t="e">
        <f t="shared" ref="Q9:Q36" si="0">SUM(I9:M9)-SUM(O9:P9)</f>
        <v>#NUM!</v>
      </c>
    </row>
    <row r="10" spans="1:18" s="7" customFormat="1" x14ac:dyDescent="0.25">
      <c r="A10" s="37" t="s">
        <v>619</v>
      </c>
      <c r="G10" s="8"/>
      <c r="I10" s="25"/>
      <c r="J10" s="23"/>
      <c r="K10" s="23"/>
      <c r="L10" s="25"/>
      <c r="M10" s="25"/>
      <c r="N10" s="25"/>
      <c r="O10" s="7" t="e">
        <f>IF(OR('Gereden wedstrijden'!$L$7=5,'Gereden wedstrijden'!$L$7=6),LARGE(I10:M10,1),0)</f>
        <v>#NUM!</v>
      </c>
      <c r="P10" s="7">
        <f>IF('Gereden wedstrijden'!$L$7=6,LARGE(I10:M10,2),0)</f>
        <v>0</v>
      </c>
      <c r="Q10" s="7" t="e">
        <f t="shared" si="0"/>
        <v>#NUM!</v>
      </c>
    </row>
    <row r="11" spans="1:18" s="7" customFormat="1" x14ac:dyDescent="0.25">
      <c r="G11" s="8"/>
      <c r="I11" s="23"/>
      <c r="J11" s="25"/>
      <c r="K11" s="23"/>
      <c r="L11" s="25"/>
      <c r="M11" s="25"/>
      <c r="N11" s="25"/>
      <c r="O11" s="7" t="e">
        <f>IF(OR('Gereden wedstrijden'!$L$7=5,'Gereden wedstrijden'!$L$7=6),LARGE(I11:M11,1),0)</f>
        <v>#NUM!</v>
      </c>
      <c r="P11" s="7">
        <f>IF('Gereden wedstrijden'!$L$7=6,LARGE(I11:M11,2),0)</f>
        <v>0</v>
      </c>
      <c r="Q11" s="7" t="e">
        <f t="shared" si="0"/>
        <v>#NUM!</v>
      </c>
    </row>
    <row r="12" spans="1:18" s="7" customFormat="1" x14ac:dyDescent="0.25">
      <c r="G12" s="8"/>
      <c r="I12" s="25"/>
      <c r="J12" s="23"/>
      <c r="K12" s="23"/>
      <c r="L12" s="25"/>
      <c r="M12" s="25"/>
      <c r="N12" s="25"/>
      <c r="O12" s="7" t="e">
        <f>IF(OR('Gereden wedstrijden'!$L$7=5,'Gereden wedstrijden'!$L$7=6),LARGE(I12:M12,1),0)</f>
        <v>#NUM!</v>
      </c>
      <c r="P12" s="7">
        <f>IF('Gereden wedstrijden'!$L$7=6,LARGE(I12:M12,2),0)</f>
        <v>0</v>
      </c>
      <c r="Q12" s="7" t="e">
        <f t="shared" si="0"/>
        <v>#NUM!</v>
      </c>
    </row>
    <row r="13" spans="1:18" s="7" customFormat="1" x14ac:dyDescent="0.25">
      <c r="G13" s="8"/>
      <c r="I13" s="23"/>
      <c r="J13" s="25"/>
      <c r="K13" s="23"/>
      <c r="L13" s="25"/>
      <c r="M13" s="25"/>
      <c r="N13" s="25"/>
      <c r="O13" s="7" t="e">
        <f>IF(OR('Gereden wedstrijden'!$L$7=5,'Gereden wedstrijden'!$L$7=6),LARGE(I13:M13,1),0)</f>
        <v>#NUM!</v>
      </c>
      <c r="P13" s="7">
        <f>IF('Gereden wedstrijden'!$L$7=6,LARGE(I13:M13,2),0)</f>
        <v>0</v>
      </c>
      <c r="Q13" s="7" t="e">
        <f t="shared" si="0"/>
        <v>#NUM!</v>
      </c>
    </row>
    <row r="14" spans="1:18" s="7" customFormat="1" x14ac:dyDescent="0.25">
      <c r="G14" s="8"/>
      <c r="I14" s="23"/>
      <c r="J14" s="23"/>
      <c r="K14" s="25"/>
      <c r="L14" s="25"/>
      <c r="M14" s="25"/>
      <c r="N14" s="25"/>
      <c r="O14" s="7" t="e">
        <f>IF(OR('Gereden wedstrijden'!$L$7=5,'Gereden wedstrijden'!$L$7=6),LARGE(I14:M14,1),0)</f>
        <v>#NUM!</v>
      </c>
      <c r="P14" s="7">
        <f>IF('Gereden wedstrijden'!$L$7=6,LARGE(I14:M14,2),0)</f>
        <v>0</v>
      </c>
      <c r="Q14" s="7" t="e">
        <f t="shared" si="0"/>
        <v>#NUM!</v>
      </c>
    </row>
    <row r="15" spans="1:18" s="7" customFormat="1" x14ac:dyDescent="0.25">
      <c r="G15" s="8"/>
      <c r="I15" s="23"/>
      <c r="J15" s="25"/>
      <c r="K15" s="23"/>
      <c r="L15" s="25"/>
      <c r="M15" s="25"/>
      <c r="N15" s="25"/>
      <c r="O15" s="7" t="e">
        <f>IF(OR('Gereden wedstrijden'!$L$7=5,'Gereden wedstrijden'!$L$7=6),LARGE(I15:M15,1),0)</f>
        <v>#NUM!</v>
      </c>
      <c r="P15" s="7">
        <f>IF('Gereden wedstrijden'!$L$7=6,LARGE(I15:M15,2),0)</f>
        <v>0</v>
      </c>
      <c r="Q15" s="7" t="e">
        <f t="shared" si="0"/>
        <v>#NUM!</v>
      </c>
    </row>
    <row r="16" spans="1:18" s="7" customFormat="1" x14ac:dyDescent="0.25">
      <c r="G16" s="8"/>
      <c r="I16" s="23"/>
      <c r="J16" s="25"/>
      <c r="K16" s="23"/>
      <c r="L16" s="25"/>
      <c r="M16" s="25"/>
      <c r="N16" s="25"/>
      <c r="O16" s="7" t="e">
        <f>IF(OR('Gereden wedstrijden'!$L$7=5,'Gereden wedstrijden'!$L$7=6),LARGE(I16:M16,1),0)</f>
        <v>#NUM!</v>
      </c>
      <c r="P16" s="7">
        <f>IF('Gereden wedstrijden'!$L$7=6,LARGE(I16:M16,2),0)</f>
        <v>0</v>
      </c>
      <c r="Q16" s="7" t="e">
        <f t="shared" si="0"/>
        <v>#NUM!</v>
      </c>
    </row>
    <row r="17" spans="3:17" s="7" customFormat="1" x14ac:dyDescent="0.25">
      <c r="G17" s="8"/>
      <c r="I17" s="23"/>
      <c r="J17" s="25"/>
      <c r="K17" s="25"/>
      <c r="L17" s="25"/>
      <c r="M17" s="25"/>
      <c r="N17" s="25"/>
      <c r="O17" s="7" t="e">
        <f>IF(OR('Gereden wedstrijden'!$L$7=5,'Gereden wedstrijden'!$L$7=6),LARGE(I17:M17,1),0)</f>
        <v>#NUM!</v>
      </c>
      <c r="P17" s="7">
        <f>IF('Gereden wedstrijden'!$L$7=6,LARGE(I17:M17,2),0)</f>
        <v>0</v>
      </c>
      <c r="Q17" s="7" t="e">
        <f t="shared" si="0"/>
        <v>#NUM!</v>
      </c>
    </row>
    <row r="18" spans="3:17" s="7" customFormat="1" x14ac:dyDescent="0.25">
      <c r="G18" s="8"/>
      <c r="I18" s="23"/>
      <c r="J18" s="25"/>
      <c r="K18" s="23"/>
      <c r="L18" s="25"/>
      <c r="M18" s="25"/>
      <c r="N18" s="25"/>
      <c r="O18" s="7" t="e">
        <f>IF(OR('Gereden wedstrijden'!$L$7=5,'Gereden wedstrijden'!$L$7=6),LARGE(I18:M18,1),0)</f>
        <v>#NUM!</v>
      </c>
      <c r="P18" s="7">
        <f>IF('Gereden wedstrijden'!$L$7=6,LARGE(I18:M18,2),0)</f>
        <v>0</v>
      </c>
      <c r="Q18" s="7" t="e">
        <f t="shared" si="0"/>
        <v>#NUM!</v>
      </c>
    </row>
    <row r="19" spans="3:17" s="7" customFormat="1" x14ac:dyDescent="0.25">
      <c r="G19" s="8"/>
      <c r="I19" s="23"/>
      <c r="J19" s="25"/>
      <c r="K19" s="23"/>
      <c r="L19" s="25"/>
      <c r="M19" s="25"/>
      <c r="N19" s="25"/>
      <c r="O19" s="7" t="e">
        <f>IF(OR('Gereden wedstrijden'!$L$7=5,'Gereden wedstrijden'!$L$7=6),LARGE(I19:M19,1),0)</f>
        <v>#NUM!</v>
      </c>
      <c r="P19" s="7">
        <f>IF('Gereden wedstrijden'!$L$7=6,LARGE(I19:M19,2),0)</f>
        <v>0</v>
      </c>
      <c r="Q19" s="7" t="e">
        <f t="shared" si="0"/>
        <v>#NUM!</v>
      </c>
    </row>
    <row r="20" spans="3:17" s="7" customFormat="1" x14ac:dyDescent="0.25">
      <c r="C20" s="8"/>
      <c r="D20" s="8"/>
      <c r="G20" s="8"/>
      <c r="H20" s="8"/>
      <c r="I20" s="25"/>
      <c r="J20" s="25"/>
      <c r="K20" s="23"/>
      <c r="L20" s="25"/>
      <c r="M20" s="25"/>
      <c r="N20" s="25"/>
      <c r="O20" s="7" t="e">
        <f>IF(OR('Gereden wedstrijden'!$L$7=5,'Gereden wedstrijden'!$L$7=6),LARGE(I20:M20,1),0)</f>
        <v>#NUM!</v>
      </c>
      <c r="P20" s="7">
        <f>IF('Gereden wedstrijden'!$L$7=6,LARGE(I20:M20,2),0)</f>
        <v>0</v>
      </c>
      <c r="Q20" s="7" t="e">
        <f t="shared" si="0"/>
        <v>#NUM!</v>
      </c>
    </row>
    <row r="21" spans="3:17" s="7" customFormat="1" x14ac:dyDescent="0.25">
      <c r="G21" s="8"/>
      <c r="I21" s="23"/>
      <c r="J21" s="25"/>
      <c r="K21" s="25"/>
      <c r="L21" s="25"/>
      <c r="M21" s="25"/>
      <c r="N21" s="25"/>
      <c r="O21" s="7" t="e">
        <f>IF(OR('Gereden wedstrijden'!$L$7=5,'Gereden wedstrijden'!$L$7=6),LARGE(I21:M21,1),0)</f>
        <v>#NUM!</v>
      </c>
      <c r="P21" s="7">
        <f>IF('Gereden wedstrijden'!$L$7=6,LARGE(I21:M21,2),0)</f>
        <v>0</v>
      </c>
      <c r="Q21" s="7" t="e">
        <f t="shared" si="0"/>
        <v>#NUM!</v>
      </c>
    </row>
    <row r="22" spans="3:17" s="7" customFormat="1" x14ac:dyDescent="0.25">
      <c r="G22" s="8"/>
      <c r="I22" s="25"/>
      <c r="J22" s="23"/>
      <c r="K22" s="23"/>
      <c r="L22" s="25"/>
      <c r="M22" s="25"/>
      <c r="N22" s="25"/>
      <c r="O22" s="7" t="e">
        <f>IF(OR('Gereden wedstrijden'!$L$7=5,'Gereden wedstrijden'!$L$7=6),LARGE(I22:M22,1),0)</f>
        <v>#NUM!</v>
      </c>
      <c r="P22" s="7">
        <f>IF('Gereden wedstrijden'!$L$7=6,LARGE(I22:M22,2),0)</f>
        <v>0</v>
      </c>
      <c r="Q22" s="7" t="e">
        <f t="shared" si="0"/>
        <v>#NUM!</v>
      </c>
    </row>
    <row r="23" spans="3:17" s="7" customFormat="1" x14ac:dyDescent="0.25">
      <c r="G23" s="8"/>
      <c r="I23" s="23"/>
      <c r="J23" s="25"/>
      <c r="K23" s="25"/>
      <c r="L23" s="25"/>
      <c r="M23" s="25"/>
      <c r="N23" s="25"/>
      <c r="O23" s="7" t="e">
        <f>IF(OR('Gereden wedstrijden'!$L$7=5,'Gereden wedstrijden'!$L$7=6),LARGE(I23:M23,1),0)</f>
        <v>#NUM!</v>
      </c>
      <c r="P23" s="7">
        <f>IF('Gereden wedstrijden'!$L$7=6,LARGE(I23:M23,2),0)</f>
        <v>0</v>
      </c>
      <c r="Q23" s="7" t="e">
        <f t="shared" si="0"/>
        <v>#NUM!</v>
      </c>
    </row>
    <row r="24" spans="3:17" s="7" customFormat="1" x14ac:dyDescent="0.25">
      <c r="C24" s="8"/>
      <c r="D24" s="8"/>
      <c r="G24" s="8"/>
      <c r="H24" s="8"/>
      <c r="I24" s="25"/>
      <c r="J24" s="25"/>
      <c r="K24" s="23"/>
      <c r="L24" s="25"/>
      <c r="M24" s="25"/>
      <c r="N24" s="25"/>
      <c r="O24" s="7" t="e">
        <f>IF(OR('Gereden wedstrijden'!$L$7=5,'Gereden wedstrijden'!$L$7=6),LARGE(I24:M24,1),0)</f>
        <v>#NUM!</v>
      </c>
      <c r="P24" s="7">
        <f>IF('Gereden wedstrijden'!$L$7=6,LARGE(I24:M24,2),0)</f>
        <v>0</v>
      </c>
      <c r="Q24" s="7" t="e">
        <f t="shared" si="0"/>
        <v>#NUM!</v>
      </c>
    </row>
    <row r="25" spans="3:17" s="7" customFormat="1" x14ac:dyDescent="0.25">
      <c r="G25" s="8"/>
      <c r="I25" s="23"/>
      <c r="J25" s="25"/>
      <c r="K25" s="25"/>
      <c r="L25" s="25"/>
      <c r="M25" s="25"/>
      <c r="N25" s="25"/>
      <c r="O25" s="7" t="e">
        <f>IF(OR('Gereden wedstrijden'!$L$7=5,'Gereden wedstrijden'!$L$7=6),LARGE(I25:M25,1),0)</f>
        <v>#NUM!</v>
      </c>
      <c r="P25" s="7">
        <f>IF('Gereden wedstrijden'!$L$7=6,LARGE(I25:M25,2),0)</f>
        <v>0</v>
      </c>
      <c r="Q25" s="7" t="e">
        <f t="shared" si="0"/>
        <v>#NUM!</v>
      </c>
    </row>
    <row r="26" spans="3:17" s="7" customFormat="1" x14ac:dyDescent="0.25">
      <c r="G26" s="8"/>
      <c r="I26" s="25"/>
      <c r="J26" s="23"/>
      <c r="K26" s="23"/>
      <c r="L26" s="25"/>
      <c r="M26" s="25"/>
      <c r="N26" s="25"/>
      <c r="O26" s="7" t="e">
        <f>IF(OR('Gereden wedstrijden'!$L$7=5,'Gereden wedstrijden'!$L$7=6),LARGE(I26:M26,1),0)</f>
        <v>#NUM!</v>
      </c>
      <c r="P26" s="7">
        <f>IF('Gereden wedstrijden'!$L$7=6,LARGE(I26:M26,2),0)</f>
        <v>0</v>
      </c>
      <c r="Q26" s="7" t="e">
        <f t="shared" si="0"/>
        <v>#NUM!</v>
      </c>
    </row>
    <row r="27" spans="3:17" s="7" customFormat="1" x14ac:dyDescent="0.25">
      <c r="C27" s="8"/>
      <c r="D27" s="8"/>
      <c r="G27" s="8"/>
      <c r="H27" s="8"/>
      <c r="I27" s="25"/>
      <c r="J27" s="25"/>
      <c r="K27" s="23"/>
      <c r="L27" s="25"/>
      <c r="M27" s="25"/>
      <c r="N27" s="25"/>
      <c r="O27" s="7" t="e">
        <f>IF(OR('Gereden wedstrijden'!$L$7=5,'Gereden wedstrijden'!$L$7=6),LARGE(I27:M27,1),0)</f>
        <v>#NUM!</v>
      </c>
      <c r="P27" s="7">
        <f>IF('Gereden wedstrijden'!$L$7=6,LARGE(I27:M27,2),0)</f>
        <v>0</v>
      </c>
      <c r="Q27" s="7" t="e">
        <f t="shared" si="0"/>
        <v>#NUM!</v>
      </c>
    </row>
    <row r="28" spans="3:17" s="7" customFormat="1" x14ac:dyDescent="0.25">
      <c r="G28" s="8"/>
      <c r="I28" s="25"/>
      <c r="J28" s="23"/>
      <c r="K28" s="23"/>
      <c r="L28" s="25"/>
      <c r="M28" s="25"/>
      <c r="N28" s="25"/>
      <c r="O28" s="7" t="e">
        <f>IF(OR('Gereden wedstrijden'!$L$7=5,'Gereden wedstrijden'!$L$7=6),LARGE(I28:M28,1),0)</f>
        <v>#NUM!</v>
      </c>
      <c r="P28" s="7">
        <f>IF('Gereden wedstrijden'!$L$7=6,LARGE(I28:M28,2),0)</f>
        <v>0</v>
      </c>
      <c r="Q28" s="7" t="e">
        <f t="shared" si="0"/>
        <v>#NUM!</v>
      </c>
    </row>
    <row r="29" spans="3:17" s="7" customFormat="1" x14ac:dyDescent="0.25">
      <c r="G29" s="8"/>
      <c r="I29" s="25"/>
      <c r="J29" s="23"/>
      <c r="K29" s="23"/>
      <c r="L29" s="25"/>
      <c r="M29" s="25"/>
      <c r="N29" s="25"/>
      <c r="O29" s="7" t="e">
        <f>IF(OR('Gereden wedstrijden'!$L$7=5,'Gereden wedstrijden'!$L$7=6),LARGE(I29:M29,1),0)</f>
        <v>#NUM!</v>
      </c>
      <c r="P29" s="7">
        <f>IF('Gereden wedstrijden'!$L$7=6,LARGE(I29:M29,2),0)</f>
        <v>0</v>
      </c>
      <c r="Q29" s="7" t="e">
        <f t="shared" si="0"/>
        <v>#NUM!</v>
      </c>
    </row>
    <row r="30" spans="3:17" s="7" customFormat="1" x14ac:dyDescent="0.25">
      <c r="G30" s="8"/>
      <c r="I30" s="23"/>
      <c r="J30" s="23"/>
      <c r="K30" s="25"/>
      <c r="L30" s="25"/>
      <c r="M30" s="25"/>
      <c r="N30" s="25"/>
      <c r="O30" s="7" t="e">
        <f>IF(OR('Gereden wedstrijden'!$L$7=5,'Gereden wedstrijden'!$L$7=6),LARGE(I30:M30,1),0)</f>
        <v>#NUM!</v>
      </c>
      <c r="P30" s="7">
        <f>IF('Gereden wedstrijden'!$L$7=6,LARGE(I30:M30,2),0)</f>
        <v>0</v>
      </c>
      <c r="Q30" s="7" t="e">
        <f t="shared" si="0"/>
        <v>#NUM!</v>
      </c>
    </row>
    <row r="31" spans="3:17" s="7" customFormat="1" x14ac:dyDescent="0.25">
      <c r="G31" s="8"/>
      <c r="I31" s="23"/>
      <c r="J31" s="25"/>
      <c r="K31" s="25"/>
      <c r="L31" s="25"/>
      <c r="M31" s="25"/>
      <c r="N31" s="25"/>
      <c r="O31" s="7" t="e">
        <f>IF(OR('Gereden wedstrijden'!$L$7=5,'Gereden wedstrijden'!$L$7=6),LARGE(I31:M31,1),0)</f>
        <v>#NUM!</v>
      </c>
      <c r="P31" s="7">
        <f>IF('Gereden wedstrijden'!$L$7=6,LARGE(I31:M31,2),0)</f>
        <v>0</v>
      </c>
      <c r="Q31" s="7" t="e">
        <f t="shared" si="0"/>
        <v>#NUM!</v>
      </c>
    </row>
    <row r="32" spans="3:17" s="7" customFormat="1" x14ac:dyDescent="0.25">
      <c r="C32" s="8"/>
      <c r="D32" s="8"/>
      <c r="G32" s="8"/>
      <c r="H32" s="8"/>
      <c r="I32" s="25"/>
      <c r="J32" s="25"/>
      <c r="K32" s="23"/>
      <c r="L32" s="25"/>
      <c r="M32" s="25"/>
      <c r="N32" s="25"/>
      <c r="O32" s="7" t="e">
        <f>IF(OR('Gereden wedstrijden'!$L$7=5,'Gereden wedstrijden'!$L$7=6),LARGE(I32:M32,1),0)</f>
        <v>#NUM!</v>
      </c>
      <c r="P32" s="7">
        <f>IF('Gereden wedstrijden'!$L$7=6,LARGE(I32:M32,2),0)</f>
        <v>0</v>
      </c>
      <c r="Q32" s="7" t="e">
        <f t="shared" si="0"/>
        <v>#NUM!</v>
      </c>
    </row>
    <row r="33" spans="1:18" s="7" customFormat="1" x14ac:dyDescent="0.25">
      <c r="B33" s="9"/>
      <c r="C33" s="9"/>
      <c r="D33" s="9"/>
      <c r="E33" s="9"/>
      <c r="F33" s="9"/>
      <c r="G33" s="9"/>
      <c r="H33" s="9"/>
      <c r="I33" s="26"/>
      <c r="J33" s="26"/>
      <c r="K33" s="26"/>
      <c r="L33" s="26"/>
      <c r="M33" s="26"/>
      <c r="N33" s="26"/>
      <c r="O33" s="7" t="e">
        <f>IF(OR('Gereden wedstrijden'!$L$7=5,'Gereden wedstrijden'!$L$7=6),LARGE(I33:M33,1),0)</f>
        <v>#NUM!</v>
      </c>
      <c r="P33" s="7">
        <f>IF('Gereden wedstrijden'!$L$7=6,LARGE(I33:M33,2),0)</f>
        <v>0</v>
      </c>
      <c r="Q33" s="7" t="e">
        <f t="shared" si="0"/>
        <v>#NUM!</v>
      </c>
      <c r="R33" s="9"/>
    </row>
    <row r="34" spans="1:18" s="7" customFormat="1" x14ac:dyDescent="0.25">
      <c r="B34" s="8"/>
      <c r="C34" s="8"/>
      <c r="D34" s="8"/>
      <c r="F34" s="8"/>
      <c r="G34" s="8"/>
      <c r="H34" s="8"/>
      <c r="I34" s="25"/>
      <c r="J34" s="25"/>
      <c r="K34" s="25"/>
      <c r="L34" s="25"/>
      <c r="M34" s="25"/>
      <c r="N34" s="25"/>
      <c r="O34" s="7" t="e">
        <f>IF(OR('Gereden wedstrijden'!$L$7=5,'Gereden wedstrijden'!$L$7=6),LARGE(I34:M34,1),0)</f>
        <v>#NUM!</v>
      </c>
      <c r="P34" s="7">
        <f>IF('Gereden wedstrijden'!$L$7=6,LARGE(I34:M34,2),0)</f>
        <v>0</v>
      </c>
      <c r="Q34" s="7" t="e">
        <f t="shared" si="0"/>
        <v>#NUM!</v>
      </c>
    </row>
    <row r="35" spans="1:18" s="7" customFormat="1" x14ac:dyDescent="0.25">
      <c r="G35" s="8"/>
      <c r="I35" s="23"/>
      <c r="J35" s="25"/>
      <c r="K35" s="25"/>
      <c r="L35" s="25"/>
      <c r="M35" s="25"/>
      <c r="N35" s="25"/>
      <c r="O35" s="7" t="e">
        <f>IF(OR('Gereden wedstrijden'!$L$7=5,'Gereden wedstrijden'!$L$7=6),LARGE(I35:M35,1),0)</f>
        <v>#NUM!</v>
      </c>
      <c r="P35" s="7">
        <f>IF('Gereden wedstrijden'!$L$7=6,LARGE(I35:M35,2),0)</f>
        <v>0</v>
      </c>
      <c r="Q35" s="7" t="e">
        <f t="shared" si="0"/>
        <v>#NUM!</v>
      </c>
    </row>
    <row r="36" spans="1:18" s="7" customFormat="1" x14ac:dyDescent="0.25">
      <c r="B36" s="9"/>
      <c r="C36" s="9"/>
      <c r="D36" s="9"/>
      <c r="E36" s="9"/>
      <c r="F36" s="9"/>
      <c r="G36" s="9"/>
      <c r="H36" s="9"/>
      <c r="I36" s="26"/>
      <c r="J36" s="26"/>
      <c r="K36" s="26"/>
      <c r="L36" s="26"/>
      <c r="M36" s="26"/>
      <c r="N36" s="26"/>
      <c r="O36" s="7" t="e">
        <f>IF(OR('Gereden wedstrijden'!$L$7=5,'Gereden wedstrijden'!$L$7=6),LARGE(I36:M36,1),0)</f>
        <v>#NUM!</v>
      </c>
      <c r="P36" s="7">
        <f>IF('Gereden wedstrijden'!$L$7=6,LARGE(I36:M36,2),0)</f>
        <v>0</v>
      </c>
      <c r="Q36" s="7" t="e">
        <f t="shared" si="0"/>
        <v>#NUM!</v>
      </c>
      <c r="R36" s="9"/>
    </row>
    <row r="37" spans="1:18" s="7" customFormat="1" x14ac:dyDescent="0.25">
      <c r="F37" s="8"/>
      <c r="G37" s="8"/>
      <c r="I37" s="25"/>
      <c r="J37" s="25"/>
      <c r="K37" s="25"/>
      <c r="L37" s="25"/>
      <c r="M37" s="25"/>
      <c r="N37" s="25"/>
      <c r="O37" s="7" t="e">
        <f>IF(OR('Gereden wedstrijden'!$L$7=5,'Gereden wedstrijden'!$L$7=6),LARGE(I37:M37,1),0)</f>
        <v>#NUM!</v>
      </c>
      <c r="P37" s="7">
        <f>IF('Gereden wedstrijden'!$L$7=6,LARGE(I37:M37,2),0)</f>
        <v>0</v>
      </c>
      <c r="Q37" s="7" t="e">
        <f t="shared" ref="Q37:Q58" si="1">SUM(I37:M37)-SUM(O37:P37)</f>
        <v>#NUM!</v>
      </c>
    </row>
    <row r="38" spans="1:18" s="7" customFormat="1" x14ac:dyDescent="0.25">
      <c r="G38" s="8"/>
      <c r="I38" s="25"/>
      <c r="J38" s="25"/>
      <c r="K38" s="23"/>
      <c r="L38" s="25"/>
      <c r="M38" s="25"/>
      <c r="N38" s="25"/>
      <c r="O38" s="7" t="e">
        <f>IF(OR('Gereden wedstrijden'!$L$7=5,'Gereden wedstrijden'!$L$7=6),LARGE(I38:M38,1),0)</f>
        <v>#NUM!</v>
      </c>
      <c r="P38" s="7">
        <f>IF('Gereden wedstrijden'!$L$7=6,LARGE(I38:M38,2),0)</f>
        <v>0</v>
      </c>
      <c r="Q38" s="7" t="e">
        <f t="shared" si="1"/>
        <v>#NUM!</v>
      </c>
    </row>
    <row r="39" spans="1:18" s="7" customFormat="1" x14ac:dyDescent="0.25">
      <c r="G39" s="8"/>
      <c r="I39" s="23"/>
      <c r="J39" s="25"/>
      <c r="K39" s="25"/>
      <c r="L39" s="25"/>
      <c r="M39" s="25"/>
      <c r="N39" s="25"/>
      <c r="O39" s="7" t="e">
        <f>IF(OR('Gereden wedstrijden'!$L$7=5,'Gereden wedstrijden'!$L$7=6),LARGE(I39:M39,1),0)</f>
        <v>#NUM!</v>
      </c>
      <c r="P39" s="7">
        <f>IF('Gereden wedstrijden'!$L$7=6,LARGE(I39:M39,2),0)</f>
        <v>0</v>
      </c>
      <c r="Q39" s="7" t="e">
        <f t="shared" si="1"/>
        <v>#NUM!</v>
      </c>
    </row>
    <row r="40" spans="1:18" s="7" customFormat="1" x14ac:dyDescent="0.25">
      <c r="C40" s="8"/>
      <c r="F40" s="8"/>
      <c r="G40" s="8"/>
      <c r="H40" s="8"/>
      <c r="I40" s="25"/>
      <c r="J40" s="25"/>
      <c r="K40" s="25"/>
      <c r="L40" s="25"/>
      <c r="M40" s="25"/>
      <c r="N40" s="25"/>
      <c r="O40" s="7" t="e">
        <f>IF(OR('Gereden wedstrijden'!$L$7=5,'Gereden wedstrijden'!$L$7=6),LARGE(I40:M40,1),0)</f>
        <v>#NUM!</v>
      </c>
      <c r="P40" s="7">
        <f>IF('Gereden wedstrijden'!$L$7=6,LARGE(I40:M40,2),0)</f>
        <v>0</v>
      </c>
      <c r="Q40" s="7" t="e">
        <f t="shared" si="1"/>
        <v>#NUM!</v>
      </c>
    </row>
    <row r="41" spans="1:18" s="7" customFormat="1" x14ac:dyDescent="0.25">
      <c r="G41" s="8"/>
      <c r="I41" s="25"/>
      <c r="J41" s="25"/>
      <c r="K41" s="23"/>
      <c r="L41" s="25"/>
      <c r="M41" s="25"/>
      <c r="N41" s="25"/>
      <c r="O41" s="7" t="e">
        <f>IF(OR('Gereden wedstrijden'!$L$7=5,'Gereden wedstrijden'!$L$7=6),LARGE(I41:M41,1),0)</f>
        <v>#NUM!</v>
      </c>
      <c r="P41" s="7">
        <f>IF('Gereden wedstrijden'!$L$7=6,LARGE(I41:M41,2),0)</f>
        <v>0</v>
      </c>
      <c r="Q41" s="7" t="e">
        <f t="shared" si="1"/>
        <v>#NUM!</v>
      </c>
    </row>
    <row r="42" spans="1:18" s="7" customFormat="1" x14ac:dyDescent="0.25">
      <c r="C42" s="8"/>
      <c r="G42" s="8"/>
      <c r="H42" s="8"/>
      <c r="I42" s="25"/>
      <c r="J42" s="25"/>
      <c r="K42" s="25"/>
      <c r="L42" s="25"/>
      <c r="M42" s="25"/>
      <c r="N42" s="25"/>
      <c r="O42" s="7" t="e">
        <f>IF(OR('Gereden wedstrijden'!$L$7=5,'Gereden wedstrijden'!$L$7=6),LARGE(I42:M42,1),0)</f>
        <v>#NUM!</v>
      </c>
      <c r="P42" s="7">
        <f>IF('Gereden wedstrijden'!$L$7=6,LARGE(I42:M42,2),0)</f>
        <v>0</v>
      </c>
      <c r="Q42" s="7" t="e">
        <f t="shared" si="1"/>
        <v>#NUM!</v>
      </c>
    </row>
    <row r="43" spans="1:18" s="7" customFormat="1" x14ac:dyDescent="0.25">
      <c r="G43" s="8"/>
      <c r="I43" s="23"/>
      <c r="J43" s="25"/>
      <c r="K43" s="23"/>
      <c r="L43" s="25"/>
      <c r="M43" s="25"/>
      <c r="N43" s="25"/>
      <c r="O43" s="7" t="e">
        <f>IF(OR('Gereden wedstrijden'!$L$7=5,'Gereden wedstrijden'!$L$7=6),LARGE(I43:M43,1),0)</f>
        <v>#NUM!</v>
      </c>
      <c r="P43" s="7">
        <f>IF('Gereden wedstrijden'!$L$7=6,LARGE(I43:M43,2),0)</f>
        <v>0</v>
      </c>
      <c r="Q43" s="7" t="e">
        <f t="shared" si="1"/>
        <v>#NUM!</v>
      </c>
    </row>
    <row r="44" spans="1:18" s="7" customFormat="1" x14ac:dyDescent="0.25">
      <c r="G44" s="8"/>
      <c r="I44" s="23"/>
      <c r="J44" s="25"/>
      <c r="K44" s="23"/>
      <c r="L44" s="25"/>
      <c r="M44" s="25"/>
      <c r="N44" s="25"/>
      <c r="O44" s="7" t="e">
        <f>IF(OR('Gereden wedstrijden'!$L$7=5,'Gereden wedstrijden'!$L$7=6),LARGE(I44:M44,1),0)</f>
        <v>#NUM!</v>
      </c>
      <c r="P44" s="7">
        <f>IF('Gereden wedstrijden'!$L$7=6,LARGE(I44:M44,2),0)</f>
        <v>0</v>
      </c>
      <c r="Q44" s="7" t="e">
        <f t="shared" si="1"/>
        <v>#NUM!</v>
      </c>
    </row>
    <row r="45" spans="1:18" s="7" customFormat="1" x14ac:dyDescent="0.25">
      <c r="C45" s="8"/>
      <c r="F45" s="8"/>
      <c r="G45" s="8"/>
      <c r="H45" s="8"/>
      <c r="I45" s="25"/>
      <c r="J45" s="25"/>
      <c r="K45" s="25"/>
      <c r="L45" s="25"/>
      <c r="M45" s="25"/>
      <c r="N45" s="25"/>
      <c r="O45" s="7" t="e">
        <f>IF(OR('Gereden wedstrijden'!$L$7=5,'Gereden wedstrijden'!$L$7=6),LARGE(I45:M45,1),0)</f>
        <v>#NUM!</v>
      </c>
      <c r="P45" s="7">
        <f>IF('Gereden wedstrijden'!$L$7=6,LARGE(I45:M45,2),0)</f>
        <v>0</v>
      </c>
      <c r="Q45" s="7" t="e">
        <f t="shared" si="1"/>
        <v>#NUM!</v>
      </c>
    </row>
    <row r="46" spans="1:18" s="10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3"/>
      <c r="K46" s="25"/>
      <c r="L46" s="25"/>
      <c r="M46" s="25"/>
      <c r="N46" s="25"/>
      <c r="O46" s="7" t="e">
        <f>IF(OR('Gereden wedstrijden'!$L$7=5,'Gereden wedstrijden'!$L$7=6),LARGE(I46:M46,1),0)</f>
        <v>#NUM!</v>
      </c>
      <c r="P46" s="7">
        <f>IF('Gereden wedstrijden'!$L$7=6,LARGE(I46:M46,2),0)</f>
        <v>0</v>
      </c>
      <c r="Q46" s="7" t="e">
        <f t="shared" si="1"/>
        <v>#NUM!</v>
      </c>
      <c r="R46" s="7"/>
    </row>
    <row r="47" spans="1:18" s="10" customFormat="1" x14ac:dyDescent="0.25">
      <c r="A47" s="7"/>
      <c r="B47" s="7"/>
      <c r="C47" s="8"/>
      <c r="D47" s="8"/>
      <c r="E47" s="7"/>
      <c r="F47" s="7"/>
      <c r="G47" s="8"/>
      <c r="H47" s="8"/>
      <c r="I47" s="25"/>
      <c r="J47" s="25"/>
      <c r="K47" s="23"/>
      <c r="L47" s="25"/>
      <c r="M47" s="25"/>
      <c r="N47" s="25"/>
      <c r="O47" s="7" t="e">
        <f>IF(OR('Gereden wedstrijden'!$L$7=5,'Gereden wedstrijden'!$L$7=6),LARGE(I47:M47,1),0)</f>
        <v>#NUM!</v>
      </c>
      <c r="P47" s="7">
        <f>IF('Gereden wedstrijden'!$L$7=6,LARGE(I47:M47,2),0)</f>
        <v>0</v>
      </c>
      <c r="Q47" s="7" t="e">
        <f t="shared" si="1"/>
        <v>#NUM!</v>
      </c>
      <c r="R47" s="7"/>
    </row>
    <row r="48" spans="1:18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3"/>
      <c r="K48" s="23"/>
      <c r="L48" s="25"/>
      <c r="M48" s="25"/>
      <c r="N48" s="25"/>
      <c r="O48" s="7" t="e">
        <f>IF(OR('Gereden wedstrijden'!$L$7=5,'Gereden wedstrijden'!$L$7=6),LARGE(I48:M48,1),0)</f>
        <v>#NUM!</v>
      </c>
      <c r="P48" s="7">
        <f>IF('Gereden wedstrijden'!$L$7=6,LARGE(I48:M48,2),0)</f>
        <v>0</v>
      </c>
      <c r="Q48" s="7" t="e">
        <f t="shared" si="1"/>
        <v>#NUM!</v>
      </c>
      <c r="R48" s="7"/>
    </row>
    <row r="49" spans="1:18" s="10" customFormat="1" x14ac:dyDescent="0.25">
      <c r="A49" s="7"/>
      <c r="B49" s="7"/>
      <c r="C49" s="7"/>
      <c r="D49" s="7"/>
      <c r="E49" s="7"/>
      <c r="F49" s="7"/>
      <c r="G49" s="8"/>
      <c r="H49" s="7"/>
      <c r="I49" s="23"/>
      <c r="J49" s="25"/>
      <c r="K49" s="23"/>
      <c r="L49" s="25"/>
      <c r="M49" s="25"/>
      <c r="N49" s="25"/>
      <c r="O49" s="7" t="e">
        <f>IF(OR('Gereden wedstrijden'!$L$7=5,'Gereden wedstrijden'!$L$7=6),LARGE(I49:M49,1),0)</f>
        <v>#NUM!</v>
      </c>
      <c r="P49" s="7">
        <f>IF('Gereden wedstrijden'!$L$7=6,LARGE(I49:M49,2),0)</f>
        <v>0</v>
      </c>
      <c r="Q49" s="7" t="e">
        <f t="shared" si="1"/>
        <v>#NUM!</v>
      </c>
      <c r="R49" s="7"/>
    </row>
    <row r="50" spans="1:18" s="9" customFormat="1" x14ac:dyDescent="0.25">
      <c r="A50" s="7"/>
      <c r="B50" s="7"/>
      <c r="C50" s="8"/>
      <c r="D50" s="7"/>
      <c r="E50" s="7"/>
      <c r="F50" s="8"/>
      <c r="G50" s="8"/>
      <c r="H50" s="8"/>
      <c r="I50" s="25"/>
      <c r="J50" s="25"/>
      <c r="K50" s="25"/>
      <c r="L50" s="25"/>
      <c r="M50" s="25"/>
      <c r="N50" s="25"/>
      <c r="O50" s="7" t="e">
        <f>IF(OR('Gereden wedstrijden'!$L$7=5,'Gereden wedstrijden'!$L$7=6),LARGE(I50:M50,1),0)</f>
        <v>#NUM!</v>
      </c>
      <c r="P50" s="7">
        <f>IF('Gereden wedstrijden'!$L$7=6,LARGE(I50:M50,2),0)</f>
        <v>0</v>
      </c>
      <c r="Q50" s="7" t="e">
        <f t="shared" si="1"/>
        <v>#NUM!</v>
      </c>
      <c r="R50" s="7"/>
    </row>
    <row r="51" spans="1:18" s="9" customFormat="1" x14ac:dyDescent="0.25">
      <c r="A51" s="7"/>
      <c r="B51" s="7"/>
      <c r="C51" s="7"/>
      <c r="D51" s="7"/>
      <c r="E51" s="7"/>
      <c r="F51" s="7"/>
      <c r="G51" s="8"/>
      <c r="H51" s="7"/>
      <c r="I51" s="23"/>
      <c r="J51" s="25"/>
      <c r="K51" s="23"/>
      <c r="L51" s="25"/>
      <c r="M51" s="25"/>
      <c r="N51" s="25"/>
      <c r="O51" s="7" t="e">
        <f>IF(OR('Gereden wedstrijden'!$L$7=5,'Gereden wedstrijden'!$L$7=6),LARGE(I51:M51,1),0)</f>
        <v>#NUM!</v>
      </c>
      <c r="P51" s="7">
        <f>IF('Gereden wedstrijden'!$L$7=6,LARGE(I51:M51,2),0)</f>
        <v>0</v>
      </c>
      <c r="Q51" s="7" t="e">
        <f t="shared" si="1"/>
        <v>#NUM!</v>
      </c>
      <c r="R51" s="7"/>
    </row>
    <row r="52" spans="1:18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3"/>
      <c r="K52" s="23"/>
      <c r="L52" s="25"/>
      <c r="M52" s="25"/>
      <c r="N52" s="25"/>
      <c r="O52" s="7" t="e">
        <f>IF(OR('Gereden wedstrijden'!$L$7=5,'Gereden wedstrijden'!$L$7=6),LARGE(I52:M52,1),0)</f>
        <v>#NUM!</v>
      </c>
      <c r="P52" s="7">
        <f>IF('Gereden wedstrijden'!$L$7=6,LARGE(I52:M52,2),0)</f>
        <v>0</v>
      </c>
      <c r="Q52" s="7" t="e">
        <f t="shared" si="1"/>
        <v>#NUM!</v>
      </c>
      <c r="R52" s="7"/>
    </row>
    <row r="53" spans="1:18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3"/>
      <c r="K53" s="25"/>
      <c r="L53" s="25"/>
      <c r="M53" s="25"/>
      <c r="N53" s="25"/>
      <c r="O53" s="7" t="e">
        <f>IF(OR('Gereden wedstrijden'!$L$7=5,'Gereden wedstrijden'!$L$7=6),LARGE(I53:M53,1),0)</f>
        <v>#NUM!</v>
      </c>
      <c r="P53" s="7">
        <f>IF('Gereden wedstrijden'!$L$7=6,LARGE(I53:M53,2),0)</f>
        <v>0</v>
      </c>
      <c r="Q53" s="7" t="e">
        <f t="shared" si="1"/>
        <v>#NUM!</v>
      </c>
      <c r="R53" s="7"/>
    </row>
    <row r="54" spans="1:18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3"/>
      <c r="K54" s="25"/>
      <c r="L54" s="25"/>
      <c r="M54" s="25"/>
      <c r="N54" s="25"/>
      <c r="O54" s="7" t="e">
        <f>IF(OR('Gereden wedstrijden'!$L$7=5,'Gereden wedstrijden'!$L$7=6),LARGE(I54:M54,1),0)</f>
        <v>#NUM!</v>
      </c>
      <c r="P54" s="7">
        <f>IF('Gereden wedstrijden'!$L$7=6,LARGE(I54:M54,2),0)</f>
        <v>0</v>
      </c>
      <c r="Q54" s="7" t="e">
        <f t="shared" si="1"/>
        <v>#NUM!</v>
      </c>
      <c r="R54" s="7"/>
    </row>
    <row r="55" spans="1:18" s="9" customFormat="1" x14ac:dyDescent="0.25">
      <c r="A55" s="7"/>
      <c r="B55" s="7"/>
      <c r="C55" s="7"/>
      <c r="D55" s="7"/>
      <c r="E55" s="7"/>
      <c r="F55" s="7"/>
      <c r="G55" s="8"/>
      <c r="H55" s="7"/>
      <c r="I55" s="23"/>
      <c r="J55" s="25"/>
      <c r="K55" s="25"/>
      <c r="L55" s="25"/>
      <c r="M55" s="25"/>
      <c r="N55" s="25"/>
      <c r="O55" s="7" t="e">
        <f>IF(OR('Gereden wedstrijden'!$L$7=5,'Gereden wedstrijden'!$L$7=6),LARGE(I55:M55,1),0)</f>
        <v>#NUM!</v>
      </c>
      <c r="P55" s="7">
        <f>IF('Gereden wedstrijden'!$L$7=6,LARGE(I55:M55,2),0)</f>
        <v>0</v>
      </c>
      <c r="Q55" s="7" t="e">
        <f t="shared" si="1"/>
        <v>#NUM!</v>
      </c>
      <c r="R55" s="7"/>
    </row>
    <row r="56" spans="1:18" s="9" customFormat="1" x14ac:dyDescent="0.25">
      <c r="A56" s="7"/>
      <c r="B56" s="7"/>
      <c r="C56" s="7"/>
      <c r="D56" s="7"/>
      <c r="E56" s="7"/>
      <c r="F56" s="7"/>
      <c r="G56" s="8"/>
      <c r="H56" s="7"/>
      <c r="I56" s="23"/>
      <c r="J56" s="25"/>
      <c r="K56" s="23"/>
      <c r="L56" s="25"/>
      <c r="M56" s="25"/>
      <c r="N56" s="25"/>
      <c r="O56" s="7" t="e">
        <f>IF(OR('Gereden wedstrijden'!$L$7=5,'Gereden wedstrijden'!$L$7=6),LARGE(I56:M56,1),0)</f>
        <v>#NUM!</v>
      </c>
      <c r="P56" s="7">
        <f>IF('Gereden wedstrijden'!$L$7=6,LARGE(I56:M56,2),0)</f>
        <v>0</v>
      </c>
      <c r="Q56" s="7" t="e">
        <f t="shared" si="1"/>
        <v>#NUM!</v>
      </c>
      <c r="R56" s="7"/>
    </row>
    <row r="57" spans="1:18" s="9" customFormat="1" x14ac:dyDescent="0.25">
      <c r="A57" s="7"/>
      <c r="B57" s="7"/>
      <c r="C57" s="7"/>
      <c r="D57" s="7"/>
      <c r="E57" s="7"/>
      <c r="F57" s="7"/>
      <c r="G57" s="8"/>
      <c r="H57" s="7"/>
      <c r="I57" s="25"/>
      <c r="J57" s="23"/>
      <c r="K57" s="25"/>
      <c r="L57" s="25"/>
      <c r="M57" s="25"/>
      <c r="N57" s="25"/>
      <c r="O57" s="7" t="e">
        <f>IF(OR('Gereden wedstrijden'!$L$7=5,'Gereden wedstrijden'!$L$7=6),LARGE(I57:M57,1),0)</f>
        <v>#NUM!</v>
      </c>
      <c r="P57" s="7">
        <f>IF('Gereden wedstrijden'!$L$7=6,LARGE(I57:M57,2),0)</f>
        <v>0</v>
      </c>
      <c r="Q57" s="7" t="e">
        <f t="shared" si="1"/>
        <v>#NUM!</v>
      </c>
      <c r="R57" s="7"/>
    </row>
    <row r="58" spans="1:18" s="9" customFormat="1" x14ac:dyDescent="0.25">
      <c r="A58" s="7"/>
      <c r="B58" s="7"/>
      <c r="C58" s="7"/>
      <c r="D58" s="7"/>
      <c r="E58" s="7"/>
      <c r="F58" s="7"/>
      <c r="G58" s="8"/>
      <c r="H58" s="7"/>
      <c r="I58" s="23"/>
      <c r="J58" s="25"/>
      <c r="K58" s="23"/>
      <c r="L58" s="25"/>
      <c r="M58" s="25"/>
      <c r="N58" s="25"/>
      <c r="O58" s="7" t="e">
        <f>IF(OR('Gereden wedstrijden'!$L$7=5,'Gereden wedstrijden'!$L$7=6),LARGE(I58:M58,1),0)</f>
        <v>#NUM!</v>
      </c>
      <c r="P58" s="7">
        <f>IF('Gereden wedstrijden'!$L$7=6,LARGE(I58:M58,2),0)</f>
        <v>0</v>
      </c>
      <c r="Q58" s="7" t="e">
        <f t="shared" si="1"/>
        <v>#NUM!</v>
      </c>
      <c r="R58" s="7"/>
    </row>
    <row r="59" spans="1:18" s="6" customFormat="1" x14ac:dyDescent="0.25">
      <c r="A59" s="2"/>
      <c r="B59" s="2"/>
      <c r="C59" s="2"/>
      <c r="D59" s="2"/>
      <c r="E59" s="2"/>
      <c r="F59" s="2"/>
      <c r="G59" s="2"/>
      <c r="H59" s="2"/>
      <c r="I59" s="27"/>
      <c r="J59" s="27"/>
      <c r="K59" s="27"/>
      <c r="L59" s="27"/>
      <c r="M59" s="27"/>
      <c r="N59" s="27"/>
      <c r="O59" s="2"/>
      <c r="P59" s="2"/>
      <c r="Q59" s="2"/>
      <c r="R59" s="2"/>
    </row>
    <row r="60" spans="1:18" s="6" customFormat="1" ht="12.75" x14ac:dyDescent="0.2">
      <c r="I60" s="28"/>
      <c r="J60" s="28"/>
      <c r="K60" s="28"/>
      <c r="L60" s="28"/>
      <c r="M60" s="28"/>
      <c r="N60" s="28"/>
    </row>
    <row r="61" spans="1:18" s="6" customFormat="1" ht="12.75" x14ac:dyDescent="0.2">
      <c r="I61" s="28"/>
      <c r="J61" s="28"/>
      <c r="K61" s="28"/>
      <c r="L61" s="28"/>
      <c r="M61" s="28"/>
      <c r="N61" s="28"/>
    </row>
  </sheetData>
  <sortState ref="A4:R6">
    <sortCondition ref="Q4:Q6"/>
    <sortCondition ref="M4:M6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info</vt:lpstr>
      <vt:lpstr>Gereden wedstrijden</vt:lpstr>
      <vt:lpstr>B cat. AB</vt:lpstr>
      <vt:lpstr>B cat. C</vt:lpstr>
      <vt:lpstr>B cat. DE</vt:lpstr>
      <vt:lpstr>L1 cat. AB</vt:lpstr>
      <vt:lpstr>L1 cat. C</vt:lpstr>
      <vt:lpstr>L2 cat. AB</vt:lpstr>
      <vt:lpstr>L2 cat. C</vt:lpstr>
      <vt:lpstr>L1 cat. DE</vt:lpstr>
      <vt:lpstr>L2 cat. DE</vt:lpstr>
      <vt:lpstr>M1-M2 cat. AB</vt:lpstr>
      <vt:lpstr>M1-M2 cat. C</vt:lpstr>
      <vt:lpstr>M1 cat. DE</vt:lpstr>
      <vt:lpstr>M2 cat. DE</vt:lpstr>
      <vt:lpstr>Z1-Z2 cat. C</vt:lpstr>
      <vt:lpstr>Z1 cat. DE</vt:lpstr>
      <vt:lpstr>Z2 cat. 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Anne-Lies</cp:lastModifiedBy>
  <cp:lastPrinted>2016-01-16T10:33:33Z</cp:lastPrinted>
  <dcterms:created xsi:type="dcterms:W3CDTF">2014-10-26T19:10:27Z</dcterms:created>
  <dcterms:modified xsi:type="dcterms:W3CDTF">2016-02-10T21:05:05Z</dcterms:modified>
</cp:coreProperties>
</file>